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/>
  </bookViews>
  <sheets>
    <sheet name="Meldeblatt" sheetId="2" r:id="rId1"/>
    <sheet name="Einstellungen" sheetId="3" state="hidden" r:id="rId2"/>
  </sheets>
  <definedNames>
    <definedName name="_xlnm.Print_Area" localSheetId="0">Meldeblatt!$A$1:$N$65</definedName>
    <definedName name="Klasse">Einstellungen!$E$4:$F$7</definedName>
    <definedName name="U_10">Einstellungen!$D$11:$D$12</definedName>
    <definedName name="U_12">Einstellungen!$D$9:$D$10</definedName>
    <definedName name="U_6">Einstellungen!$D$15:$D$16</definedName>
    <definedName name="U_8">Einstellungen!$D$13:$D$14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3" l="1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60" i="2"/>
  <c r="J60" i="2"/>
  <c r="F60" i="2"/>
  <c r="F61" i="2"/>
  <c r="E60" i="2"/>
  <c r="M56" i="2"/>
  <c r="L56" i="2"/>
  <c r="K56" i="2"/>
  <c r="J56" i="2"/>
  <c r="E56" i="2"/>
  <c r="D56" i="2"/>
  <c r="C56" i="2"/>
  <c r="B56" i="2"/>
  <c r="M36" i="2"/>
  <c r="L36" i="2"/>
  <c r="K36" i="2"/>
  <c r="J36" i="2"/>
  <c r="B36" i="2"/>
  <c r="C36" i="2"/>
  <c r="D36" i="2"/>
  <c r="E36" i="2"/>
  <c r="K61" i="2"/>
  <c r="J61" i="2"/>
  <c r="E61" i="2"/>
  <c r="K45" i="3" l="1"/>
  <c r="K62" i="2" s="1"/>
  <c r="J45" i="3"/>
  <c r="J62" i="2" s="1"/>
  <c r="K25" i="3"/>
  <c r="F62" i="2" s="1"/>
  <c r="J25" i="3"/>
  <c r="F38" i="2" s="1"/>
  <c r="E62" i="2" l="1"/>
  <c r="E63" i="2"/>
  <c r="C58" i="2"/>
  <c r="J63" i="2"/>
  <c r="J64" i="2" s="1"/>
  <c r="K58" i="2"/>
  <c r="K63" i="2"/>
  <c r="K64" i="2" s="1"/>
  <c r="K38" i="2"/>
  <c r="F63" i="2"/>
  <c r="F64" i="2" s="1"/>
  <c r="C38" i="2"/>
  <c r="E64" i="2" l="1"/>
  <c r="L62" i="2" s="1"/>
  <c r="C15" i="3" l="1"/>
  <c r="C13" i="3"/>
  <c r="C11" i="3"/>
  <c r="C9" i="3"/>
  <c r="D4" i="3"/>
  <c r="D16" i="3" s="1"/>
  <c r="C42" i="2"/>
  <c r="K42" i="2"/>
  <c r="C22" i="2"/>
  <c r="K22" i="2"/>
  <c r="D11" i="3" l="1"/>
  <c r="D14" i="3"/>
  <c r="D9" i="3"/>
  <c r="D12" i="3"/>
  <c r="D10" i="3"/>
  <c r="D15" i="3"/>
  <c r="D13" i="3"/>
</calcChain>
</file>

<file path=xl/sharedStrings.xml><?xml version="1.0" encoding="utf-8"?>
<sst xmlns="http://schemas.openxmlformats.org/spreadsheetml/2006/main" count="176" uniqueCount="69">
  <si>
    <t>Meldeanschrift:</t>
  </si>
  <si>
    <t>Veranstaltung:</t>
  </si>
  <si>
    <t>M</t>
  </si>
  <si>
    <t>U10</t>
  </si>
  <si>
    <t>W</t>
  </si>
  <si>
    <t>U8</t>
  </si>
  <si>
    <t>m</t>
  </si>
  <si>
    <t>u10</t>
  </si>
  <si>
    <t>w</t>
  </si>
  <si>
    <t>u8</t>
  </si>
  <si>
    <t>Klasse:</t>
  </si>
  <si>
    <t>Teilnehmerliste:</t>
  </si>
  <si>
    <t>Vorname</t>
  </si>
  <si>
    <t>Name</t>
  </si>
  <si>
    <t>Jahrgang</t>
  </si>
  <si>
    <t>Geschlecht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</si>
  <si>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</si>
  <si>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</si>
  <si>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</si>
  <si>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</si>
  <si>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</si>
  <si>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</si>
  <si>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</si>
  <si>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</si>
  <si>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</si>
  <si>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</si>
  <si>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</si>
  <si>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TV 1843 Dillenburg</t>
  </si>
  <si>
    <t>Nassau-Oranien-Halle, Dillenburg</t>
  </si>
  <si>
    <t>1. KiLa Team Challenge</t>
  </si>
  <si>
    <t>Saskia Nachtigall</t>
  </si>
  <si>
    <t>Saskia Nachtigall &lt;saskia_nachtigall@web.de&gt;</t>
  </si>
  <si>
    <t>E-Mail:</t>
  </si>
  <si>
    <t>Vorname, Nachname</t>
  </si>
  <si>
    <t>Verein/Schule/Organisation 1</t>
  </si>
  <si>
    <t>Verein/Schule/Organisation 2</t>
  </si>
  <si>
    <t xml:space="preserve">TEAM </t>
  </si>
  <si>
    <t>TEAM</t>
  </si>
  <si>
    <t>Adresse:</t>
  </si>
  <si>
    <t>Ausrichter:</t>
  </si>
  <si>
    <t>Ort:</t>
  </si>
  <si>
    <t>Datum:</t>
  </si>
  <si>
    <t>U12</t>
  </si>
  <si>
    <t>U6</t>
  </si>
  <si>
    <t>U_12</t>
  </si>
  <si>
    <t>U_10</t>
  </si>
  <si>
    <t>U_8</t>
  </si>
  <si>
    <t>U_6</t>
  </si>
  <si>
    <t>Matrix</t>
  </si>
  <si>
    <t>Staffel</t>
  </si>
  <si>
    <t>x</t>
  </si>
  <si>
    <t>Telefonnummer:</t>
  </si>
  <si>
    <t>TEAM-
Bezeichnung</t>
  </si>
  <si>
    <t>Meldestelle:</t>
  </si>
  <si>
    <t>(optionale Angabe)</t>
  </si>
  <si>
    <t>Team-Betreuer:</t>
  </si>
  <si>
    <t>Ansprechpartner/in</t>
  </si>
  <si>
    <t>Hinweise 
zum Ausfüllen:</t>
  </si>
  <si>
    <t xml:space="preserve"> ==&gt;  zum Wettkampf auf LA.net3</t>
  </si>
  <si>
    <t>Bitte Eingaben prüfen!</t>
  </si>
  <si>
    <t>TEAM-Angaben vollständig</t>
  </si>
  <si>
    <t>Zeile komplett</t>
  </si>
  <si>
    <t>Startgeld:</t>
  </si>
  <si>
    <t>jedes weitere Teammitglied</t>
  </si>
  <si>
    <t>Teamstartgeld</t>
  </si>
  <si>
    <t>Startgeld gesamt:</t>
  </si>
  <si>
    <t>Zählenwenn</t>
  </si>
  <si>
    <t>Textvorgabe Kontrollfeld</t>
  </si>
  <si>
    <t>Ein Team besteht aus mindestens 6 und maximal 11 Kindern. In jedem Team müssen beide Geschlechter enthalten sein. Für die Staffelbesetzung jeweils ein "x" in der Spalte "Staffel" setzen.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</si>
</sst>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* #,##0.00\ [$€-407]_-;\-* #,##0.00\ [$€-407]_-;_-* &quot;-&quot;??\ [$€-407]_-;_-@_-"/>
  </numFmts>
  <fonts count="13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Arial"/>
      <family val="2"/>
      <charset val="1"/>
    </font>
    <font>
      <sz val="11"/>
      <name val="Arial"/>
      <family val="2"/>
      <charset val="1"/>
    </font>
    <font>
      <u/>
      <sz val="11"/>
      <color indexed="12"/>
      <name val="Calibri"/>
      <family val="2"/>
      <charset val="1"/>
    </font>
    <font>
      <b/>
      <sz val="12"/>
      <color indexed="8"/>
      <name val="Arial"/>
      <family val="2"/>
      <charset val="1"/>
    </font>
    <font>
      <sz val="11"/>
      <color rgb="FFFF0000"/>
      <name val="Arial"/>
      <family val="2"/>
      <charset val="1"/>
    </font>
    <font>
      <sz val="16"/>
      <name val="Arial"/>
      <family val="2"/>
      <charset val="1"/>
    </font>
    <font>
      <sz val="11"/>
      <color theme="0"/>
      <name val="Arial"/>
      <family val="2"/>
      <charset val="1"/>
    </font>
    <font>
      <sz val="10"/>
      <color indexed="8"/>
      <name val="Arial"/>
      <family val="2"/>
      <charset val="1"/>
    </font>
    <font>
      <sz val="20"/>
      <color indexed="8"/>
      <name val="Arial"/>
      <family val="2"/>
      <charset val="1"/>
    </font>
    <font>
      <sz val="22"/>
      <color indexed="8"/>
      <name val="Arial"/>
      <family val="2"/>
      <charset val="1"/>
    </font>
    <font>
      <sz val="14"/>
      <color indexed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FF00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7" tint="0.59999389629810485"/>
        <bgColor indexed="51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6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49" fontId="2" fillId="2" borderId="0" xfId="1" applyNumberFormat="1" applyFont="1" applyFill="1" applyAlignment="1">
      <alignment horizontal="center" vertical="top"/>
    </xf>
    <xf numFmtId="1" fontId="2" fillId="0" borderId="0" xfId="1" applyNumberFormat="1" applyFont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49" fontId="2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2" borderId="0" xfId="1" applyFont="1" applyFill="1" applyBorder="1"/>
    <xf numFmtId="0" fontId="3" fillId="2" borderId="0" xfId="1" applyFont="1" applyFill="1" applyBorder="1" applyAlignment="1">
      <alignment horizontal="left" vertical="top" wrapText="1" readingOrder="1"/>
    </xf>
    <xf numFmtId="0" fontId="8" fillId="5" borderId="0" xfId="1" applyFont="1" applyFill="1"/>
    <xf numFmtId="0" fontId="3" fillId="6" borderId="0" xfId="1" applyFont="1" applyFill="1"/>
    <xf numFmtId="0" fontId="3" fillId="7" borderId="0" xfId="1" applyFont="1" applyFill="1"/>
    <xf numFmtId="0" fontId="8" fillId="2" borderId="0" xfId="1" applyFont="1" applyFill="1" applyBorder="1"/>
    <xf numFmtId="49" fontId="2" fillId="3" borderId="2" xfId="1" applyNumberFormat="1" applyFont="1" applyFill="1" applyBorder="1" applyAlignment="1" applyProtection="1">
      <alignment horizontal="left" vertical="top"/>
      <protection locked="0"/>
    </xf>
    <xf numFmtId="1" fontId="6" fillId="3" borderId="2" xfId="1" applyNumberFormat="1" applyFont="1" applyFill="1" applyBorder="1" applyAlignment="1" applyProtection="1">
      <alignment horizontal="center" vertical="top"/>
      <protection locked="0"/>
    </xf>
    <xf numFmtId="49" fontId="2" fillId="8" borderId="2" xfId="1" applyNumberFormat="1" applyFont="1" applyFill="1" applyBorder="1" applyAlignment="1" applyProtection="1">
      <alignment horizontal="left" vertical="top"/>
      <protection locked="0"/>
    </xf>
    <xf numFmtId="49" fontId="6" fillId="8" borderId="2" xfId="1" applyNumberFormat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 readingOrder="1"/>
    </xf>
    <xf numFmtId="0" fontId="3" fillId="2" borderId="4" xfId="1" applyFont="1" applyFill="1" applyBorder="1" applyAlignment="1" applyProtection="1">
      <alignment vertical="top" wrapText="1" readingOrder="1"/>
    </xf>
    <xf numFmtId="0" fontId="3" fillId="2" borderId="4" xfId="1" applyFont="1" applyFill="1" applyBorder="1"/>
    <xf numFmtId="0" fontId="3" fillId="2" borderId="5" xfId="1" applyFont="1" applyFill="1" applyBorder="1"/>
    <xf numFmtId="0" fontId="3" fillId="2" borderId="0" xfId="1" applyFont="1" applyFill="1" applyBorder="1"/>
    <xf numFmtId="0" fontId="3" fillId="2" borderId="7" xfId="1" applyFont="1" applyFill="1" applyBorder="1"/>
    <xf numFmtId="0" fontId="3" fillId="2" borderId="6" xfId="1" applyFont="1" applyFill="1" applyBorder="1"/>
    <xf numFmtId="0" fontId="3" fillId="2" borderId="0" xfId="1" applyFont="1" applyFill="1" applyBorder="1" applyAlignment="1" applyProtection="1">
      <alignment horizontal="left" vertical="top" wrapText="1" readingOrder="1"/>
    </xf>
    <xf numFmtId="14" fontId="3" fillId="2" borderId="0" xfId="1" applyNumberFormat="1" applyFont="1" applyFill="1" applyBorder="1" applyAlignment="1">
      <alignment horizontal="left" vertical="top" wrapText="1" readingOrder="1"/>
    </xf>
    <xf numFmtId="0" fontId="3" fillId="2" borderId="8" xfId="1" applyFont="1" applyFill="1" applyBorder="1"/>
    <xf numFmtId="0" fontId="3" fillId="2" borderId="9" xfId="1" applyFont="1" applyFill="1" applyBorder="1"/>
    <xf numFmtId="0" fontId="3" fillId="2" borderId="10" xfId="1" applyFont="1" applyFill="1" applyBorder="1"/>
    <xf numFmtId="0" fontId="3" fillId="2" borderId="3" xfId="1" applyFont="1" applyFill="1" applyBorder="1"/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0" fontId="5" fillId="2" borderId="0" xfId="1" applyFont="1" applyFill="1" applyBorder="1"/>
    <xf numFmtId="0" fontId="2" fillId="2" borderId="0" xfId="1" applyFont="1" applyFill="1" applyBorder="1" applyAlignment="1">
      <alignment horizontal="right"/>
    </xf>
    <xf numFmtId="0" fontId="5" fillId="0" borderId="0" xfId="1" applyFont="1" applyBorder="1"/>
    <xf numFmtId="0" fontId="2" fillId="2" borderId="10" xfId="1" applyFont="1" applyFill="1" applyBorder="1"/>
    <xf numFmtId="0" fontId="9" fillId="2" borderId="6" xfId="1" applyFont="1" applyFill="1" applyBorder="1" applyAlignment="1">
      <alignment horizontal="right"/>
    </xf>
    <xf numFmtId="0" fontId="2" fillId="0" borderId="4" xfId="1" applyFont="1" applyBorder="1"/>
    <xf numFmtId="0" fontId="3" fillId="2" borderId="0" xfId="1" applyFont="1" applyFill="1" applyBorder="1" applyAlignment="1">
      <alignment horizontal="right"/>
    </xf>
    <xf numFmtId="0" fontId="3" fillId="4" borderId="0" xfId="1" applyFont="1" applyFill="1" applyBorder="1"/>
    <xf numFmtId="0" fontId="3" fillId="2" borderId="4" xfId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top" wrapText="1" readingOrder="1"/>
    </xf>
    <xf numFmtId="0" fontId="5" fillId="2" borderId="0" xfId="1" applyFont="1" applyFill="1" applyBorder="1" applyAlignment="1">
      <alignment horizontal="left" vertical="top"/>
    </xf>
    <xf numFmtId="49" fontId="2" fillId="2" borderId="0" xfId="1" applyNumberFormat="1" applyFont="1" applyFill="1" applyBorder="1" applyAlignment="1">
      <alignment vertical="center"/>
    </xf>
    <xf numFmtId="0" fontId="2" fillId="3" borderId="2" xfId="1" applyFont="1" applyFill="1" applyBorder="1" applyAlignment="1" applyProtection="1">
      <alignment horizontal="center"/>
      <protection locked="0"/>
    </xf>
    <xf numFmtId="0" fontId="2" fillId="8" borderId="2" xfId="1" applyFont="1" applyFill="1" applyBorder="1" applyAlignment="1" applyProtection="1">
      <alignment horizontal="center"/>
      <protection locked="0"/>
    </xf>
    <xf numFmtId="0" fontId="6" fillId="8" borderId="2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0" xfId="1" applyFont="1" applyFill="1" applyAlignment="1" applyProtection="1">
      <alignment vertical="center" wrapText="1"/>
    </xf>
    <xf numFmtId="0" fontId="4" fillId="0" borderId="0" xfId="2" applyProtection="1">
      <protection locked="0"/>
    </xf>
    <xf numFmtId="0" fontId="2" fillId="10" borderId="11" xfId="1" applyFont="1" applyFill="1" applyBorder="1" applyAlignment="1" applyProtection="1">
      <alignment horizontal="center"/>
      <protection locked="0"/>
    </xf>
    <xf numFmtId="0" fontId="2" fillId="10" borderId="12" xfId="1" applyFont="1" applyFill="1" applyBorder="1" applyAlignment="1" applyProtection="1">
      <alignment horizontal="center"/>
      <protection locked="0"/>
    </xf>
    <xf numFmtId="0" fontId="2" fillId="10" borderId="13" xfId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>
      <alignment horizontal="center" textRotation="90"/>
    </xf>
    <xf numFmtId="0" fontId="7" fillId="2" borderId="0" xfId="1" applyFont="1" applyFill="1" applyBorder="1" applyAlignment="1">
      <alignment horizontal="left" vertical="top" wrapText="1" readingOrder="1"/>
    </xf>
    <xf numFmtId="0" fontId="5" fillId="2" borderId="0" xfId="1" applyFont="1" applyFill="1" applyBorder="1" applyAlignment="1">
      <alignment horizontal="left" vertical="top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left" vertical="center" wrapText="1"/>
    </xf>
    <xf numFmtId="49" fontId="2" fillId="2" borderId="0" xfId="1" applyNumberFormat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top"/>
    </xf>
    <xf numFmtId="0" fontId="4" fillId="0" borderId="0" xfId="2"/>
    <xf numFmtId="0" fontId="3" fillId="10" borderId="0" xfId="1" applyFont="1" applyFill="1" applyBorder="1"/>
    <xf numFmtId="0" fontId="7" fillId="10" borderId="0" xfId="1" applyFont="1" applyFill="1" applyBorder="1" applyAlignment="1">
      <alignment horizontal="left" vertical="top"/>
    </xf>
    <xf numFmtId="49" fontId="2" fillId="9" borderId="0" xfId="1" applyNumberFormat="1" applyFont="1" applyFill="1" applyBorder="1" applyAlignment="1" applyProtection="1">
      <alignment horizontal="center" vertical="center"/>
      <protection locked="0"/>
    </xf>
    <xf numFmtId="49" fontId="2" fillId="10" borderId="0" xfId="1" applyNumberFormat="1" applyFont="1" applyFill="1" applyBorder="1" applyAlignment="1" applyProtection="1">
      <alignment horizontal="left" vertic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49" fontId="2" fillId="3" borderId="14" xfId="1" applyNumberFormat="1" applyFont="1" applyFill="1" applyBorder="1" applyAlignment="1" applyProtection="1">
      <alignment horizontal="left" vertical="top"/>
      <protection locked="0"/>
    </xf>
    <xf numFmtId="1" fontId="6" fillId="3" borderId="14" xfId="1" applyNumberFormat="1" applyFont="1" applyFill="1" applyBorder="1" applyAlignment="1" applyProtection="1">
      <alignment horizontal="center" vertical="top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49" fontId="2" fillId="3" borderId="15" xfId="1" applyNumberFormat="1" applyFont="1" applyFill="1" applyBorder="1" applyAlignment="1" applyProtection="1">
      <alignment horizontal="left" vertical="top"/>
      <protection locked="0"/>
    </xf>
    <xf numFmtId="49" fontId="2" fillId="3" borderId="16" xfId="1" applyNumberFormat="1" applyFont="1" applyFill="1" applyBorder="1" applyAlignment="1" applyProtection="1">
      <alignment horizontal="left" vertical="top"/>
      <protection locked="0"/>
    </xf>
    <xf numFmtId="1" fontId="6" fillId="3" borderId="16" xfId="1" applyNumberFormat="1" applyFont="1" applyFill="1" applyBorder="1" applyAlignment="1" applyProtection="1">
      <alignment horizontal="center" vertical="top"/>
      <protection locked="0"/>
    </xf>
    <xf numFmtId="0" fontId="2" fillId="3" borderId="17" xfId="1" applyFont="1" applyFill="1" applyBorder="1" applyAlignment="1" applyProtection="1">
      <alignment horizontal="center"/>
      <protection locked="0"/>
    </xf>
    <xf numFmtId="49" fontId="2" fillId="3" borderId="18" xfId="1" applyNumberFormat="1" applyFont="1" applyFill="1" applyBorder="1" applyAlignment="1" applyProtection="1">
      <alignment horizontal="left" vertical="top"/>
      <protection locked="0"/>
    </xf>
    <xf numFmtId="0" fontId="2" fillId="3" borderId="19" xfId="1" applyFont="1" applyFill="1" applyBorder="1" applyAlignment="1" applyProtection="1">
      <alignment horizontal="center"/>
      <protection locked="0"/>
    </xf>
    <xf numFmtId="49" fontId="2" fillId="3" borderId="20" xfId="1" applyNumberFormat="1" applyFont="1" applyFill="1" applyBorder="1" applyAlignment="1" applyProtection="1">
      <alignment horizontal="left" vertical="top"/>
      <protection locked="0"/>
    </xf>
    <xf numFmtId="49" fontId="2" fillId="3" borderId="21" xfId="1" applyNumberFormat="1" applyFont="1" applyFill="1" applyBorder="1" applyAlignment="1" applyProtection="1">
      <alignment horizontal="left" vertical="top"/>
      <protection locked="0"/>
    </xf>
    <xf numFmtId="1" fontId="6" fillId="3" borderId="21" xfId="1" applyNumberFormat="1" applyFont="1" applyFill="1" applyBorder="1" applyAlignment="1" applyProtection="1">
      <alignment horizontal="center" vertical="top"/>
      <protection locked="0"/>
    </xf>
    <xf numFmtId="0" fontId="2" fillId="3" borderId="22" xfId="1" applyFont="1" applyFill="1" applyBorder="1" applyAlignment="1" applyProtection="1">
      <alignment horizontal="center"/>
      <protection locked="0"/>
    </xf>
    <xf numFmtId="49" fontId="2" fillId="10" borderId="0" xfId="1" applyNumberFormat="1" applyFont="1" applyFill="1" applyBorder="1" applyAlignment="1" applyProtection="1">
      <alignment horizontal="left" vertical="center"/>
      <protection locked="0"/>
    </xf>
    <xf numFmtId="0" fontId="2" fillId="2" borderId="12" xfId="1" applyFont="1" applyFill="1" applyBorder="1" applyAlignment="1">
      <alignment horizontal="center" vertical="center"/>
    </xf>
    <xf numFmtId="0" fontId="0" fillId="0" borderId="0" xfId="0" applyBorder="1"/>
    <xf numFmtId="0" fontId="2" fillId="0" borderId="9" xfId="1" applyFont="1" applyBorder="1"/>
    <xf numFmtId="0" fontId="2" fillId="0" borderId="10" xfId="1" applyFont="1" applyBorder="1"/>
    <xf numFmtId="0" fontId="2" fillId="2" borderId="1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168" fontId="2" fillId="2" borderId="0" xfId="1" applyNumberFormat="1" applyFont="1" applyFill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168" fontId="2" fillId="2" borderId="2" xfId="1" applyNumberFormat="1" applyFont="1" applyFill="1" applyBorder="1"/>
    <xf numFmtId="168" fontId="2" fillId="2" borderId="2" xfId="1" applyNumberFormat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168" fontId="10" fillId="2" borderId="6" xfId="1" applyNumberFormat="1" applyFont="1" applyFill="1" applyBorder="1" applyAlignment="1">
      <alignment horizontal="center"/>
    </xf>
    <xf numFmtId="168" fontId="10" fillId="2" borderId="0" xfId="1" applyNumberFormat="1" applyFont="1" applyFill="1" applyBorder="1" applyAlignment="1">
      <alignment horizontal="center"/>
    </xf>
    <xf numFmtId="168" fontId="10" fillId="2" borderId="8" xfId="1" applyNumberFormat="1" applyFont="1" applyFill="1" applyBorder="1" applyAlignment="1">
      <alignment horizontal="center"/>
    </xf>
    <xf numFmtId="168" fontId="10" fillId="2" borderId="9" xfId="1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1" fontId="8" fillId="11" borderId="0" xfId="1" applyNumberFormat="1" applyFont="1" applyFill="1" applyBorder="1"/>
    <xf numFmtId="1" fontId="8" fillId="2" borderId="0" xfId="1" applyNumberFormat="1" applyFont="1" applyFill="1" applyBorder="1"/>
  </cellXfs>
  <cellStyles count="3">
    <cellStyle name="Excel Built-in Normal" xfId="1"/>
    <cellStyle name="Hyperlink" xfId="2" builtinId="8"/>
    <cellStyle name="Standard" xfId="0" builtinId="0"/>
  </cellStyles>
  <dxfs count="10">
    <dxf>
      <fill>
        <patternFill>
          <bgColor theme="5" tint="0.39994506668294322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6AFA8"/>
      <color rgb="FFE7A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3.hidrive.strato.com/lanet3/PRODUCTION/Competition/Tendering/78251148-5d91-403e-a1d0-23d0df7e313e.pd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310916</xdr:colOff>
      <xdr:row>0</xdr:row>
      <xdr:rowOff>64030</xdr:rowOff>
    </xdr:from>
    <xdr:to>
      <xdr:col>13</xdr:col>
      <xdr:colOff>109272</xdr:colOff>
      <xdr:row>3</xdr:row>
      <xdr:rowOff>122008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9512" y="64030"/>
          <a:ext cx="560356" cy="622151"/>
        </a:xfrm>
        <a:prstGeom prst="rect">
          <a:avLst/>
        </a:prstGeom>
      </xdr:spPr>
    </xdr:pic>
    <xdr:clientData/>
  </xdr:twoCellAnchor>
  <xdr:twoCellAnchor editAs="oneCell">
    <xdr:from>
      <xdr:col>10</xdr:col>
      <xdr:colOff>895665</xdr:colOff>
      <xdr:row>0</xdr:row>
      <xdr:rowOff>58614</xdr:rowOff>
    </xdr:from>
    <xdr:to>
      <xdr:col>12</xdr:col>
      <xdr:colOff>167227</xdr:colOff>
      <xdr:row>3</xdr:row>
      <xdr:rowOff>183173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2"/>
        <a:srcRect b="591"/>
        <a:stretch/>
      </xdr:blipFill>
      <xdr:spPr bwMode="auto">
        <a:xfrm>
          <a:off x="6251646" y="58614"/>
          <a:ext cx="921411" cy="6887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893884</xdr:colOff>
      <xdr:row>3</xdr:row>
      <xdr:rowOff>180855</xdr:rowOff>
    </xdr:from>
    <xdr:to>
      <xdr:col>12</xdr:col>
      <xdr:colOff>137921</xdr:colOff>
      <xdr:row>7</xdr:row>
      <xdr:rowOff>166572</xdr:rowOff>
    </xdr:to>
    <xdr:pic>
      <xdr:nvPicPr>
        <xdr:cNvPr id="5" name="Grafik 4">
          <a:hlinkClick xmlns:r="http://schemas.openxmlformats.org/officeDocument/2006/relationships" r:id="rId3" tooltip="Ausschreibung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49865" y="745028"/>
          <a:ext cx="893886" cy="74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net3.de/NewRegisterDetails/False/10299/True" TargetMode="External"/><Relationship Id="rId2" Type="http://schemas.openxmlformats.org/officeDocument/2006/relationships/hyperlink" Target="https://lanet3.de/NewRegisterDetails/False/10299/True" TargetMode="External"/><Relationship Id="rId1" Type="http://schemas.openxmlformats.org/officeDocument/2006/relationships/hyperlink" Target="mailto:saskia_nachtigall@web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abSelected="1" view="pageBreakPreview" topLeftCell="A17" zoomScale="115" zoomScaleNormal="100" zoomScaleSheetLayoutView="115" workbookViewId="0">
      <selection activeCell="C27" sqref="C27"/>
    </sheetView>
  </sheetViews>
  <sheetFormatPr baseColWidth="10" defaultColWidth="10.5703125" defaultRowHeight="14.25" zeroHeight="1" x14ac:dyDescent="0.2"/>
  <cols>
    <col min="1" max="1" width="4.140625" style="1" customWidth="1"/>
    <col min="2" max="2" width="18.42578125" style="2" customWidth="1"/>
    <col min="3" max="3" width="16.28515625" style="2" customWidth="1"/>
    <col min="4" max="4" width="9.7109375" style="2" customWidth="1"/>
    <col min="5" max="5" width="11.5703125" style="2" customWidth="1"/>
    <col min="6" max="6" width="3.5703125" style="2" customWidth="1"/>
    <col min="7" max="7" width="1.7109375" style="2" customWidth="1"/>
    <col min="8" max="8" width="0.85546875" style="2" customWidth="1"/>
    <col min="9" max="9" width="4" style="1" customWidth="1"/>
    <col min="10" max="10" width="17.28515625" style="2" customWidth="1"/>
    <col min="11" max="11" width="15.5703125" style="2" customWidth="1"/>
    <col min="12" max="12" width="9.140625" style="2" customWidth="1"/>
    <col min="13" max="13" width="11.42578125" style="2" customWidth="1"/>
    <col min="14" max="14" width="3.140625" style="2" customWidth="1"/>
    <col min="15" max="15" width="7.85546875" style="2" customWidth="1"/>
    <col min="16" max="16" width="6.5703125" style="2" customWidth="1"/>
    <col min="17" max="17" width="9.28515625" style="2" customWidth="1"/>
    <col min="18" max="18" width="10.5703125" style="2" customWidth="1"/>
    <col min="19" max="19" width="10.5703125" style="1" customWidth="1"/>
    <col min="20" max="16384" width="10.5703125" style="2"/>
  </cols>
  <sheetData>
    <row r="1" spans="1:19" ht="15" customHeight="1" x14ac:dyDescent="0.2">
      <c r="A1" s="31"/>
      <c r="B1" s="47" t="s">
        <v>0</v>
      </c>
      <c r="C1" s="19" t="s">
        <v>30</v>
      </c>
      <c r="D1" s="20"/>
      <c r="E1" s="20"/>
      <c r="F1" s="20"/>
      <c r="G1" s="20"/>
      <c r="H1" s="20"/>
      <c r="I1" s="21"/>
      <c r="J1" s="21"/>
      <c r="K1" s="21"/>
      <c r="L1" s="21"/>
      <c r="M1" s="21"/>
      <c r="N1" s="22"/>
      <c r="O1" s="3"/>
      <c r="P1" s="3"/>
      <c r="Q1" s="3"/>
      <c r="R1" s="3"/>
      <c r="S1" s="3"/>
    </row>
    <row r="2" spans="1:19" ht="15" x14ac:dyDescent="0.25">
      <c r="A2" s="25"/>
      <c r="B2" s="45" t="s">
        <v>32</v>
      </c>
      <c r="C2" s="57" t="s">
        <v>31</v>
      </c>
      <c r="D2" s="57"/>
      <c r="E2" s="57"/>
      <c r="F2" s="57"/>
      <c r="G2" s="57"/>
      <c r="H2" s="57"/>
      <c r="I2" s="57"/>
      <c r="J2" s="23"/>
      <c r="K2" s="23"/>
      <c r="L2" s="23"/>
      <c r="M2" s="23"/>
      <c r="N2" s="24"/>
      <c r="O2" s="3"/>
      <c r="P2" s="3"/>
      <c r="Q2" s="3"/>
      <c r="R2" s="3"/>
      <c r="S2" s="3"/>
    </row>
    <row r="3" spans="1:19" x14ac:dyDescent="0.2">
      <c r="A3" s="25"/>
      <c r="B3" s="23"/>
      <c r="C3" s="26"/>
      <c r="D3" s="26"/>
      <c r="E3" s="26"/>
      <c r="F3" s="26"/>
      <c r="G3" s="26"/>
      <c r="H3" s="26"/>
      <c r="I3" s="70" t="s">
        <v>39</v>
      </c>
      <c r="J3" s="70"/>
      <c r="K3" s="70"/>
      <c r="L3" s="46"/>
      <c r="M3" s="23"/>
      <c r="N3" s="24"/>
      <c r="O3" s="3"/>
      <c r="P3" s="3"/>
      <c r="Q3" s="3"/>
      <c r="R3" s="3"/>
      <c r="S3" s="3"/>
    </row>
    <row r="4" spans="1:19" ht="15.75" customHeight="1" x14ac:dyDescent="0.2">
      <c r="A4" s="25"/>
      <c r="B4" s="23" t="s">
        <v>1</v>
      </c>
      <c r="C4" s="62" t="s">
        <v>29</v>
      </c>
      <c r="D4" s="62"/>
      <c r="E4" s="62"/>
      <c r="F4" s="62"/>
      <c r="G4" s="62"/>
      <c r="H4" s="48"/>
      <c r="I4" s="71" t="s">
        <v>27</v>
      </c>
      <c r="J4" s="71"/>
      <c r="K4" s="71"/>
      <c r="L4" s="68"/>
      <c r="M4" s="23"/>
      <c r="N4" s="24"/>
      <c r="O4" s="3"/>
      <c r="P4" s="3"/>
      <c r="Q4" s="3"/>
      <c r="R4" s="3"/>
      <c r="S4" s="3"/>
    </row>
    <row r="5" spans="1:19" ht="14.25" customHeight="1" x14ac:dyDescent="0.2">
      <c r="A5" s="25"/>
      <c r="B5" s="23"/>
      <c r="C5" s="62"/>
      <c r="D5" s="62"/>
      <c r="E5" s="62"/>
      <c r="F5" s="62"/>
      <c r="G5" s="62"/>
      <c r="H5" s="48"/>
      <c r="I5" s="71"/>
      <c r="J5" s="71"/>
      <c r="K5" s="71"/>
      <c r="L5" s="68"/>
      <c r="M5" s="23"/>
      <c r="N5" s="24"/>
    </row>
    <row r="6" spans="1:19" x14ac:dyDescent="0.2">
      <c r="A6" s="25"/>
      <c r="B6" s="23" t="s">
        <v>41</v>
      </c>
      <c r="C6" s="27">
        <v>45738</v>
      </c>
      <c r="D6" s="10"/>
      <c r="E6" s="10"/>
      <c r="F6" s="10"/>
      <c r="G6" s="10"/>
      <c r="H6" s="10"/>
      <c r="I6" s="23"/>
      <c r="J6" s="23"/>
      <c r="K6" s="23"/>
      <c r="L6" s="23"/>
      <c r="M6" s="23"/>
      <c r="N6" s="24"/>
    </row>
    <row r="7" spans="1:19" ht="15" x14ac:dyDescent="0.25">
      <c r="A7" s="25"/>
      <c r="B7" s="23" t="s">
        <v>40</v>
      </c>
      <c r="C7" s="23" t="s">
        <v>28</v>
      </c>
      <c r="D7" s="23"/>
      <c r="E7" s="23"/>
      <c r="F7" s="23"/>
      <c r="G7" s="23"/>
      <c r="H7" s="23"/>
      <c r="I7" s="69" t="s">
        <v>58</v>
      </c>
      <c r="J7" s="69"/>
      <c r="K7" s="69"/>
      <c r="L7" s="23"/>
      <c r="M7" s="23"/>
      <c r="N7" s="24"/>
    </row>
    <row r="8" spans="1:19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9" x14ac:dyDescent="0.2">
      <c r="A9" s="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3"/>
    </row>
    <row r="10" spans="1:19" ht="16.5" customHeight="1" x14ac:dyDescent="0.2">
      <c r="A10" s="31"/>
      <c r="B10" s="64" t="s">
        <v>52</v>
      </c>
      <c r="C10" s="21" t="s">
        <v>34</v>
      </c>
      <c r="D10" s="44"/>
      <c r="E10" s="21"/>
      <c r="F10" s="21"/>
      <c r="G10" s="21"/>
      <c r="H10" s="21"/>
      <c r="I10" s="37"/>
      <c r="J10" s="21" t="s">
        <v>35</v>
      </c>
      <c r="K10" s="44"/>
      <c r="L10" s="21" t="s">
        <v>54</v>
      </c>
      <c r="M10" s="21"/>
      <c r="N10" s="22"/>
    </row>
    <row r="11" spans="1:19" ht="21" customHeight="1" x14ac:dyDescent="0.2">
      <c r="A11" s="32"/>
      <c r="B11" s="65"/>
      <c r="C11" s="72"/>
      <c r="D11" s="72"/>
      <c r="E11" s="72"/>
      <c r="F11" s="23"/>
      <c r="G11" s="23"/>
      <c r="H11" s="23"/>
      <c r="I11" s="23"/>
      <c r="J11" s="72"/>
      <c r="K11" s="72"/>
      <c r="L11" s="72"/>
      <c r="M11" s="23"/>
      <c r="N11" s="33"/>
    </row>
    <row r="12" spans="1:19" s="1" customFormat="1" x14ac:dyDescent="0.2">
      <c r="A12" s="32"/>
      <c r="B12" s="9"/>
      <c r="C12" s="9"/>
      <c r="D12" s="9"/>
      <c r="E12" s="9"/>
      <c r="F12" s="9"/>
      <c r="G12" s="9"/>
      <c r="H12" s="9"/>
      <c r="I12" s="23"/>
      <c r="J12" s="9"/>
      <c r="K12" s="9"/>
      <c r="L12" s="9"/>
      <c r="M12" s="9"/>
      <c r="N12" s="33"/>
    </row>
    <row r="13" spans="1:19" ht="15.75" customHeight="1" x14ac:dyDescent="0.2">
      <c r="A13" s="32"/>
      <c r="B13" s="63" t="s">
        <v>53</v>
      </c>
      <c r="C13" s="63"/>
      <c r="D13" s="9" t="s">
        <v>56</v>
      </c>
      <c r="E13" s="9"/>
      <c r="F13" s="9"/>
      <c r="G13" s="9"/>
      <c r="H13" s="9"/>
      <c r="I13" s="9"/>
      <c r="J13" s="9"/>
      <c r="K13" s="9" t="s">
        <v>56</v>
      </c>
      <c r="L13" s="9"/>
      <c r="M13" s="9"/>
      <c r="N13" s="33"/>
    </row>
    <row r="14" spans="1:19" ht="18.75" customHeight="1" x14ac:dyDescent="0.2">
      <c r="A14" s="32"/>
      <c r="B14" s="67" t="s">
        <v>33</v>
      </c>
      <c r="C14" s="67"/>
      <c r="D14" s="73"/>
      <c r="E14" s="73"/>
      <c r="F14" s="73"/>
      <c r="G14" s="73"/>
      <c r="H14" s="88"/>
      <c r="I14" s="50"/>
      <c r="J14" s="50"/>
      <c r="K14" s="73"/>
      <c r="L14" s="73"/>
      <c r="M14" s="73"/>
      <c r="N14" s="33"/>
    </row>
    <row r="15" spans="1:19" ht="18.75" customHeight="1" x14ac:dyDescent="0.2">
      <c r="A15" s="32"/>
      <c r="B15" s="50" t="s">
        <v>38</v>
      </c>
      <c r="C15" s="73"/>
      <c r="D15" s="73"/>
      <c r="E15" s="73"/>
      <c r="F15" s="73"/>
      <c r="G15" s="73"/>
      <c r="H15" s="88"/>
      <c r="I15" s="50"/>
      <c r="J15" s="73"/>
      <c r="K15" s="73"/>
      <c r="L15" s="73"/>
      <c r="M15" s="73"/>
      <c r="N15" s="33"/>
    </row>
    <row r="16" spans="1:19" ht="19.5" customHeight="1" x14ac:dyDescent="0.2">
      <c r="A16" s="32"/>
      <c r="B16" s="67" t="s">
        <v>51</v>
      </c>
      <c r="C16" s="67"/>
      <c r="D16" s="73"/>
      <c r="E16" s="73"/>
      <c r="F16" s="73"/>
      <c r="G16" s="73"/>
      <c r="H16" s="88"/>
      <c r="I16" s="50"/>
      <c r="J16" s="50"/>
      <c r="K16" s="73"/>
      <c r="L16" s="73"/>
      <c r="M16" s="73"/>
      <c r="N16" s="33"/>
    </row>
    <row r="17" spans="1:14" ht="20.25" customHeight="1" x14ac:dyDescent="0.2">
      <c r="A17" s="32"/>
      <c r="B17" s="50" t="s">
        <v>32</v>
      </c>
      <c r="C17" s="73"/>
      <c r="D17" s="73"/>
      <c r="E17" s="73"/>
      <c r="F17" s="73"/>
      <c r="G17" s="73"/>
      <c r="H17" s="88"/>
      <c r="I17" s="50"/>
      <c r="J17" s="73"/>
      <c r="K17" s="73"/>
      <c r="L17" s="73"/>
      <c r="M17" s="73"/>
      <c r="N17" s="33"/>
    </row>
    <row r="18" spans="1:14" ht="17.25" customHeight="1" x14ac:dyDescent="0.2">
      <c r="A18" s="34"/>
      <c r="B18" s="54"/>
      <c r="C18" s="55"/>
      <c r="D18" s="55"/>
      <c r="E18" s="55"/>
      <c r="F18" s="55"/>
      <c r="G18" s="55"/>
      <c r="H18" s="55"/>
      <c r="I18" s="54"/>
      <c r="J18" s="55"/>
      <c r="K18" s="55"/>
      <c r="L18" s="55"/>
      <c r="M18" s="55"/>
      <c r="N18" s="42"/>
    </row>
    <row r="19" spans="1:14" ht="48.75" customHeight="1" x14ac:dyDescent="0.2">
      <c r="B19" s="56" t="s">
        <v>57</v>
      </c>
      <c r="C19" s="66" t="s">
        <v>68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"/>
    </row>
    <row r="20" spans="1:14" ht="12.75" customHeight="1" x14ac:dyDescent="0.2">
      <c r="A20" s="36"/>
      <c r="B20" s="37"/>
      <c r="C20" s="37"/>
      <c r="D20" s="37"/>
      <c r="E20" s="37"/>
      <c r="F20" s="38"/>
      <c r="G20" s="9"/>
      <c r="H20" s="9"/>
      <c r="I20" s="36"/>
      <c r="J20" s="37"/>
      <c r="K20" s="37"/>
      <c r="L20" s="37"/>
      <c r="M20" s="37"/>
      <c r="N20" s="38"/>
    </row>
    <row r="21" spans="1:14" ht="15.75" x14ac:dyDescent="0.25">
      <c r="A21" s="32"/>
      <c r="B21" s="39" t="s">
        <v>10</v>
      </c>
      <c r="C21" s="111" t="s">
        <v>42</v>
      </c>
      <c r="D21" s="40" t="s">
        <v>36</v>
      </c>
      <c r="E21" s="113">
        <v>1</v>
      </c>
      <c r="F21" s="61" t="s">
        <v>49</v>
      </c>
      <c r="G21" s="9"/>
      <c r="H21" s="9"/>
      <c r="I21" s="32"/>
      <c r="J21" s="41" t="s">
        <v>10</v>
      </c>
      <c r="K21" s="111" t="s">
        <v>3</v>
      </c>
      <c r="L21" s="40" t="s">
        <v>37</v>
      </c>
      <c r="M21" s="113">
        <v>2</v>
      </c>
      <c r="N21" s="61" t="s">
        <v>49</v>
      </c>
    </row>
    <row r="22" spans="1:14" ht="15.75" x14ac:dyDescent="0.25">
      <c r="A22" s="32"/>
      <c r="B22" s="39"/>
      <c r="C22" s="14" t="str">
        <f>VLOOKUP(C21,Klasse,2,FALSE)</f>
        <v>U_12</v>
      </c>
      <c r="D22" s="9"/>
      <c r="E22" s="49"/>
      <c r="F22" s="61"/>
      <c r="G22" s="9"/>
      <c r="H22" s="9"/>
      <c r="I22" s="32"/>
      <c r="J22" s="39"/>
      <c r="K22" s="14" t="str">
        <f>VLOOKUP(K21,Klasse,2,FALSE)</f>
        <v>U_10</v>
      </c>
      <c r="L22" s="9"/>
      <c r="M22" s="49"/>
      <c r="N22" s="61"/>
    </row>
    <row r="23" spans="1:14" ht="15.75" x14ac:dyDescent="0.25">
      <c r="A23" s="32"/>
      <c r="B23" s="39" t="s">
        <v>11</v>
      </c>
      <c r="C23" s="9"/>
      <c r="D23" s="90"/>
      <c r="E23" s="9"/>
      <c r="F23" s="61"/>
      <c r="G23" s="9"/>
      <c r="H23" s="9"/>
      <c r="I23" s="32"/>
      <c r="J23" s="39" t="s">
        <v>11</v>
      </c>
      <c r="K23" s="9"/>
      <c r="L23" s="9"/>
      <c r="M23" s="9"/>
      <c r="N23" s="61"/>
    </row>
    <row r="24" spans="1:14" ht="15" thickBot="1" x14ac:dyDescent="0.25">
      <c r="A24" s="32"/>
      <c r="B24" s="9" t="s">
        <v>12</v>
      </c>
      <c r="C24" s="9" t="s">
        <v>13</v>
      </c>
      <c r="D24" s="9" t="s">
        <v>14</v>
      </c>
      <c r="E24" s="9" t="s">
        <v>15</v>
      </c>
      <c r="F24" s="61"/>
      <c r="G24" s="9"/>
      <c r="H24" s="9"/>
      <c r="I24" s="32"/>
      <c r="J24" s="9" t="s">
        <v>12</v>
      </c>
      <c r="K24" s="9" t="s">
        <v>13</v>
      </c>
      <c r="L24" s="9" t="s">
        <v>14</v>
      </c>
      <c r="M24" s="9" t="s">
        <v>15</v>
      </c>
      <c r="N24" s="61"/>
    </row>
    <row r="25" spans="1:14" x14ac:dyDescent="0.2">
      <c r="A25" s="43" t="s">
        <v>16</v>
      </c>
      <c r="B25" s="78"/>
      <c r="C25" s="79"/>
      <c r="D25" s="80">
        <v>2015</v>
      </c>
      <c r="E25" s="81" t="s">
        <v>2</v>
      </c>
      <c r="F25" s="74" t="s">
        <v>50</v>
      </c>
      <c r="H25" s="9"/>
      <c r="I25" s="43" t="s">
        <v>16</v>
      </c>
      <c r="J25" s="78"/>
      <c r="K25" s="79"/>
      <c r="L25" s="80">
        <v>2016</v>
      </c>
      <c r="M25" s="81" t="s">
        <v>2</v>
      </c>
      <c r="N25" s="74" t="s">
        <v>50</v>
      </c>
    </row>
    <row r="26" spans="1:14" x14ac:dyDescent="0.2">
      <c r="A26" s="43" t="s">
        <v>17</v>
      </c>
      <c r="B26" s="82"/>
      <c r="C26" s="15"/>
      <c r="D26" s="16">
        <v>2014</v>
      </c>
      <c r="E26" s="83" t="s">
        <v>2</v>
      </c>
      <c r="F26" s="74" t="s">
        <v>50</v>
      </c>
      <c r="H26" s="9"/>
      <c r="I26" s="43" t="s">
        <v>17</v>
      </c>
      <c r="J26" s="82"/>
      <c r="K26" s="15"/>
      <c r="L26" s="16">
        <v>2017</v>
      </c>
      <c r="M26" s="83" t="s">
        <v>4</v>
      </c>
      <c r="N26" s="74" t="s">
        <v>50</v>
      </c>
    </row>
    <row r="27" spans="1:14" x14ac:dyDescent="0.2">
      <c r="A27" s="43" t="s">
        <v>18</v>
      </c>
      <c r="B27" s="82"/>
      <c r="C27" s="15"/>
      <c r="D27" s="16"/>
      <c r="E27" s="83"/>
      <c r="F27" s="74" t="s">
        <v>50</v>
      </c>
      <c r="H27" s="9"/>
      <c r="I27" s="43" t="s">
        <v>18</v>
      </c>
      <c r="J27" s="82"/>
      <c r="K27" s="15"/>
      <c r="L27" s="16"/>
      <c r="M27" s="83"/>
      <c r="N27" s="74" t="s">
        <v>50</v>
      </c>
    </row>
    <row r="28" spans="1:14" x14ac:dyDescent="0.2">
      <c r="A28" s="43" t="s">
        <v>19</v>
      </c>
      <c r="B28" s="82"/>
      <c r="C28" s="15"/>
      <c r="D28" s="16"/>
      <c r="E28" s="83"/>
      <c r="F28" s="74" t="s">
        <v>50</v>
      </c>
      <c r="H28" s="9"/>
      <c r="I28" s="43" t="s">
        <v>19</v>
      </c>
      <c r="J28" s="82"/>
      <c r="K28" s="15"/>
      <c r="L28" s="16"/>
      <c r="M28" s="83"/>
      <c r="N28" s="74"/>
    </row>
    <row r="29" spans="1:14" x14ac:dyDescent="0.2">
      <c r="A29" s="43" t="s">
        <v>20</v>
      </c>
      <c r="B29" s="82"/>
      <c r="C29" s="15"/>
      <c r="D29" s="16"/>
      <c r="E29" s="83"/>
      <c r="F29" s="74" t="s">
        <v>50</v>
      </c>
      <c r="H29" s="9"/>
      <c r="I29" s="43" t="s">
        <v>20</v>
      </c>
      <c r="J29" s="82"/>
      <c r="K29" s="15"/>
      <c r="L29" s="16"/>
      <c r="M29" s="83"/>
      <c r="N29" s="74"/>
    </row>
    <row r="30" spans="1:14" ht="15" thickBot="1" x14ac:dyDescent="0.25">
      <c r="A30" s="43" t="s">
        <v>21</v>
      </c>
      <c r="B30" s="84"/>
      <c r="C30" s="85"/>
      <c r="D30" s="86"/>
      <c r="E30" s="87"/>
      <c r="F30" s="74"/>
      <c r="H30" s="9"/>
      <c r="I30" s="43" t="s">
        <v>21</v>
      </c>
      <c r="J30" s="84"/>
      <c r="K30" s="85"/>
      <c r="L30" s="86"/>
      <c r="M30" s="87"/>
      <c r="N30" s="74" t="s">
        <v>50</v>
      </c>
    </row>
    <row r="31" spans="1:14" x14ac:dyDescent="0.2">
      <c r="A31" s="43" t="s">
        <v>22</v>
      </c>
      <c r="B31" s="75"/>
      <c r="C31" s="75"/>
      <c r="D31" s="76"/>
      <c r="E31" s="77"/>
      <c r="F31" s="74"/>
      <c r="H31" s="9"/>
      <c r="I31" s="43" t="s">
        <v>22</v>
      </c>
      <c r="J31" s="75"/>
      <c r="K31" s="75"/>
      <c r="L31" s="76"/>
      <c r="M31" s="77"/>
      <c r="N31" s="74" t="s">
        <v>50</v>
      </c>
    </row>
    <row r="32" spans="1:14" x14ac:dyDescent="0.2">
      <c r="A32" s="43" t="s">
        <v>23</v>
      </c>
      <c r="B32" s="15"/>
      <c r="C32" s="15"/>
      <c r="D32" s="16"/>
      <c r="E32" s="51"/>
      <c r="F32" s="74"/>
      <c r="H32" s="9"/>
      <c r="I32" s="43" t="s">
        <v>23</v>
      </c>
      <c r="J32" s="17"/>
      <c r="K32" s="17"/>
      <c r="L32" s="16"/>
      <c r="M32" s="52"/>
      <c r="N32" s="74"/>
    </row>
    <row r="33" spans="1:15" x14ac:dyDescent="0.2">
      <c r="A33" s="43" t="s">
        <v>24</v>
      </c>
      <c r="B33" s="15"/>
      <c r="C33" s="15"/>
      <c r="D33" s="16"/>
      <c r="E33" s="51"/>
      <c r="F33" s="74" t="s">
        <v>50</v>
      </c>
      <c r="H33" s="9"/>
      <c r="I33" s="43" t="s">
        <v>24</v>
      </c>
      <c r="J33" s="17"/>
      <c r="K33" s="17"/>
      <c r="L33" s="16"/>
      <c r="M33" s="52"/>
      <c r="N33" s="74"/>
    </row>
    <row r="34" spans="1:15" x14ac:dyDescent="0.2">
      <c r="A34" s="43" t="s">
        <v>25</v>
      </c>
      <c r="B34" s="15"/>
      <c r="C34" s="15"/>
      <c r="D34" s="16"/>
      <c r="E34" s="51"/>
      <c r="F34" s="74"/>
      <c r="H34" s="9"/>
      <c r="I34" s="43" t="s">
        <v>25</v>
      </c>
      <c r="J34" s="17"/>
      <c r="K34" s="17"/>
      <c r="L34" s="16"/>
      <c r="M34" s="52"/>
      <c r="N34" s="74" t="s">
        <v>50</v>
      </c>
    </row>
    <row r="35" spans="1:15" x14ac:dyDescent="0.2">
      <c r="A35" s="43" t="s">
        <v>26</v>
      </c>
      <c r="B35" s="15"/>
      <c r="C35" s="15"/>
      <c r="D35" s="16"/>
      <c r="E35" s="51"/>
      <c r="F35" s="74" t="s">
        <v>50</v>
      </c>
      <c r="H35" s="9"/>
      <c r="I35" s="43" t="s">
        <v>26</v>
      </c>
      <c r="J35" s="17"/>
      <c r="K35" s="17"/>
      <c r="L35" s="16"/>
      <c r="M35" s="52"/>
      <c r="N35" s="74" t="s">
        <v>50</v>
      </c>
    </row>
    <row r="36" spans="1:15" x14ac:dyDescent="0.2">
      <c r="A36" s="32"/>
      <c r="B36" s="114">
        <f t="shared" ref="B36:D36" si="0">11-COUNTIF(B25:B35,"")</f>
        <v>0</v>
      </c>
      <c r="C36" s="114">
        <f t="shared" si="0"/>
        <v>0</v>
      </c>
      <c r="D36" s="114">
        <f t="shared" si="0"/>
        <v>2</v>
      </c>
      <c r="E36" s="114">
        <f>11-COUNTIF(E25:E35,"")</f>
        <v>2</v>
      </c>
      <c r="F36" s="33"/>
      <c r="G36" s="9"/>
      <c r="H36" s="9"/>
      <c r="I36" s="32"/>
      <c r="J36" s="115">
        <f t="shared" ref="J36" si="1">11-COUNTIF(J25:J35,"")</f>
        <v>0</v>
      </c>
      <c r="K36" s="115">
        <f t="shared" ref="K36" si="2">11-COUNTIF(K25:K35,"")</f>
        <v>0</v>
      </c>
      <c r="L36" s="115">
        <f t="shared" ref="L36" si="3">11-COUNTIF(L25:L35,"")</f>
        <v>2</v>
      </c>
      <c r="M36" s="115">
        <f>11-COUNTIF(M25:M35,"")</f>
        <v>2</v>
      </c>
      <c r="N36" s="33"/>
      <c r="O36" s="1"/>
    </row>
    <row r="37" spans="1:15" x14ac:dyDescent="0.2">
      <c r="A37" s="32"/>
      <c r="B37" s="9" t="s">
        <v>55</v>
      </c>
      <c r="C37" s="58"/>
      <c r="D37" s="59"/>
      <c r="E37" s="60"/>
      <c r="F37" s="33"/>
      <c r="G37" s="9"/>
      <c r="H37" s="9"/>
      <c r="I37" s="32"/>
      <c r="J37" s="9" t="s">
        <v>55</v>
      </c>
      <c r="K37" s="58"/>
      <c r="L37" s="59"/>
      <c r="M37" s="60"/>
      <c r="N37" s="33"/>
      <c r="O37" s="1"/>
    </row>
    <row r="38" spans="1:15" ht="18.75" customHeight="1" x14ac:dyDescent="0.2">
      <c r="A38" s="34"/>
      <c r="B38" s="91"/>
      <c r="C38" s="94" t="str">
        <f>IF(Einstellungen!J25&gt;=6,Einstellungen!$J$6,Einstellungen!$J$4)</f>
        <v>Bitte Eingaben prüfen!</v>
      </c>
      <c r="D38" s="89"/>
      <c r="E38" s="93"/>
      <c r="F38" s="92">
        <f>Einstellungen!J25</f>
        <v>0</v>
      </c>
      <c r="G38" s="9"/>
      <c r="H38" s="9"/>
      <c r="I38" s="34"/>
      <c r="J38" s="35"/>
      <c r="K38" s="94" t="str">
        <f>IF(Einstellungen!K25&gt;=6,Einstellungen!$J$6,Einstellungen!$J$4)</f>
        <v>Bitte Eingaben prüfen!</v>
      </c>
      <c r="L38" s="89"/>
      <c r="M38" s="93"/>
      <c r="N38" s="42"/>
      <c r="O38" s="1"/>
    </row>
    <row r="39" spans="1:15" ht="13.5" customHeight="1" x14ac:dyDescent="0.2">
      <c r="B39" s="1"/>
      <c r="C39" s="1"/>
      <c r="D39" s="1"/>
      <c r="E39" s="1"/>
      <c r="F39" s="1"/>
      <c r="G39" s="9"/>
      <c r="H39" s="9"/>
      <c r="J39" s="1"/>
      <c r="K39" s="1"/>
      <c r="L39" s="1"/>
      <c r="M39" s="1"/>
      <c r="N39" s="1"/>
      <c r="O39" s="1"/>
    </row>
    <row r="40" spans="1:15" ht="13.5" customHeight="1" x14ac:dyDescent="0.2">
      <c r="A40" s="36"/>
      <c r="B40" s="37"/>
      <c r="C40" s="37"/>
      <c r="D40" s="37"/>
      <c r="E40" s="37"/>
      <c r="F40" s="38"/>
      <c r="G40" s="9"/>
      <c r="H40" s="9"/>
      <c r="I40" s="36"/>
      <c r="J40" s="37"/>
      <c r="K40" s="37"/>
      <c r="L40" s="37"/>
      <c r="M40" s="37"/>
      <c r="N40" s="38"/>
      <c r="O40" s="1"/>
    </row>
    <row r="41" spans="1:15" ht="15.75" x14ac:dyDescent="0.25">
      <c r="A41" s="32"/>
      <c r="B41" s="39" t="s">
        <v>10</v>
      </c>
      <c r="C41" s="111" t="s">
        <v>5</v>
      </c>
      <c r="D41" s="40" t="s">
        <v>37</v>
      </c>
      <c r="E41" s="113">
        <v>1</v>
      </c>
      <c r="F41" s="61" t="s">
        <v>49</v>
      </c>
      <c r="G41" s="9"/>
      <c r="H41" s="9"/>
      <c r="I41" s="32"/>
      <c r="J41" s="41" t="s">
        <v>10</v>
      </c>
      <c r="K41" s="112" t="s">
        <v>5</v>
      </c>
      <c r="L41" s="40" t="s">
        <v>37</v>
      </c>
      <c r="M41" s="113">
        <v>2</v>
      </c>
      <c r="N41" s="61" t="s">
        <v>49</v>
      </c>
      <c r="O41" s="1"/>
    </row>
    <row r="42" spans="1:15" ht="15.75" x14ac:dyDescent="0.25">
      <c r="A42" s="32"/>
      <c r="B42" s="39"/>
      <c r="C42" s="14" t="str">
        <f>VLOOKUP(C41,Klasse,2,FALSE)</f>
        <v>U_8</v>
      </c>
      <c r="D42" s="9"/>
      <c r="E42" s="49"/>
      <c r="F42" s="61"/>
      <c r="G42" s="9"/>
      <c r="H42" s="9"/>
      <c r="I42" s="32"/>
      <c r="J42" s="39"/>
      <c r="K42" s="14" t="str">
        <f>VLOOKUP(K41,Klasse,2,FALSE)</f>
        <v>U_8</v>
      </c>
      <c r="L42" s="9"/>
      <c r="M42" s="49"/>
      <c r="N42" s="61"/>
      <c r="O42" s="1"/>
    </row>
    <row r="43" spans="1:15" ht="15.75" x14ac:dyDescent="0.25">
      <c r="A43" s="32"/>
      <c r="B43" s="39" t="s">
        <v>11</v>
      </c>
      <c r="C43" s="9"/>
      <c r="D43" s="9"/>
      <c r="E43" s="9"/>
      <c r="F43" s="61"/>
      <c r="G43" s="9"/>
      <c r="H43" s="9"/>
      <c r="I43" s="32"/>
      <c r="J43" s="39" t="s">
        <v>11</v>
      </c>
      <c r="K43" s="9"/>
      <c r="L43" s="9"/>
      <c r="M43" s="9"/>
      <c r="N43" s="61"/>
      <c r="O43" s="1"/>
    </row>
    <row r="44" spans="1:15" ht="15" thickBot="1" x14ac:dyDescent="0.25">
      <c r="A44" s="32"/>
      <c r="B44" s="9" t="s">
        <v>12</v>
      </c>
      <c r="C44" s="9" t="s">
        <v>13</v>
      </c>
      <c r="D44" s="9" t="s">
        <v>14</v>
      </c>
      <c r="E44" s="9" t="s">
        <v>15</v>
      </c>
      <c r="F44" s="61"/>
      <c r="G44" s="9"/>
      <c r="H44" s="9"/>
      <c r="I44" s="32"/>
      <c r="J44" s="9" t="s">
        <v>12</v>
      </c>
      <c r="K44" s="9" t="s">
        <v>13</v>
      </c>
      <c r="L44" s="9" t="s">
        <v>14</v>
      </c>
      <c r="M44" s="9" t="s">
        <v>15</v>
      </c>
      <c r="N44" s="61"/>
      <c r="O44" s="1"/>
    </row>
    <row r="45" spans="1:15" x14ac:dyDescent="0.2">
      <c r="A45" s="43" t="s">
        <v>16</v>
      </c>
      <c r="B45" s="78"/>
      <c r="C45" s="79"/>
      <c r="D45" s="80">
        <v>2018</v>
      </c>
      <c r="E45" s="81" t="s">
        <v>2</v>
      </c>
      <c r="F45" s="74" t="s">
        <v>50</v>
      </c>
      <c r="H45" s="9"/>
      <c r="I45" s="43" t="s">
        <v>16</v>
      </c>
      <c r="J45" s="78"/>
      <c r="K45" s="79"/>
      <c r="L45" s="80">
        <v>2018</v>
      </c>
      <c r="M45" s="81" t="s">
        <v>2</v>
      </c>
      <c r="N45" s="74" t="s">
        <v>50</v>
      </c>
    </row>
    <row r="46" spans="1:15" x14ac:dyDescent="0.2">
      <c r="A46" s="43" t="s">
        <v>17</v>
      </c>
      <c r="B46" s="82"/>
      <c r="C46" s="15"/>
      <c r="D46" s="16">
        <v>2019</v>
      </c>
      <c r="E46" s="83" t="s">
        <v>4</v>
      </c>
      <c r="F46" s="74"/>
      <c r="H46" s="9"/>
      <c r="I46" s="43" t="s">
        <v>17</v>
      </c>
      <c r="J46" s="82"/>
      <c r="K46" s="15"/>
      <c r="L46" s="16">
        <v>2019</v>
      </c>
      <c r="M46" s="83" t="s">
        <v>2</v>
      </c>
      <c r="N46" s="74" t="s">
        <v>50</v>
      </c>
    </row>
    <row r="47" spans="1:15" x14ac:dyDescent="0.2">
      <c r="A47" s="43" t="s">
        <v>18</v>
      </c>
      <c r="B47" s="82"/>
      <c r="C47" s="15"/>
      <c r="D47" s="16"/>
      <c r="E47" s="83"/>
      <c r="F47" s="74" t="s">
        <v>50</v>
      </c>
      <c r="H47" s="9"/>
      <c r="I47" s="43" t="s">
        <v>18</v>
      </c>
      <c r="J47" s="82"/>
      <c r="K47" s="15"/>
      <c r="L47" s="16"/>
      <c r="M47" s="83"/>
      <c r="N47" s="74" t="s">
        <v>50</v>
      </c>
    </row>
    <row r="48" spans="1:15" x14ac:dyDescent="0.2">
      <c r="A48" s="43" t="s">
        <v>19</v>
      </c>
      <c r="B48" s="82"/>
      <c r="C48" s="15"/>
      <c r="D48" s="16"/>
      <c r="E48" s="83"/>
      <c r="F48" s="74" t="s">
        <v>50</v>
      </c>
      <c r="H48" s="9"/>
      <c r="I48" s="43" t="s">
        <v>19</v>
      </c>
      <c r="J48" s="82"/>
      <c r="K48" s="15"/>
      <c r="L48" s="16"/>
      <c r="M48" s="83"/>
      <c r="N48" s="74"/>
    </row>
    <row r="49" spans="1:16" x14ac:dyDescent="0.2">
      <c r="A49" s="43" t="s">
        <v>20</v>
      </c>
      <c r="B49" s="82"/>
      <c r="C49" s="15"/>
      <c r="D49" s="16"/>
      <c r="E49" s="83"/>
      <c r="F49" s="74" t="s">
        <v>50</v>
      </c>
      <c r="H49" s="9"/>
      <c r="I49" s="43" t="s">
        <v>20</v>
      </c>
      <c r="J49" s="82"/>
      <c r="K49" s="15"/>
      <c r="L49" s="16"/>
      <c r="M49" s="83"/>
      <c r="N49" s="74" t="s">
        <v>50</v>
      </c>
    </row>
    <row r="50" spans="1:16" ht="15" thickBot="1" x14ac:dyDescent="0.25">
      <c r="A50" s="43" t="s">
        <v>21</v>
      </c>
      <c r="B50" s="84"/>
      <c r="C50" s="85"/>
      <c r="D50" s="86"/>
      <c r="E50" s="87"/>
      <c r="F50" s="74" t="s">
        <v>50</v>
      </c>
      <c r="H50" s="9"/>
      <c r="I50" s="43" t="s">
        <v>21</v>
      </c>
      <c r="J50" s="84"/>
      <c r="K50" s="85"/>
      <c r="L50" s="86"/>
      <c r="M50" s="87"/>
      <c r="N50" s="74"/>
    </row>
    <row r="51" spans="1:16" x14ac:dyDescent="0.2">
      <c r="A51" s="43" t="s">
        <v>22</v>
      </c>
      <c r="B51" s="75"/>
      <c r="C51" s="75"/>
      <c r="D51" s="76"/>
      <c r="E51" s="77"/>
      <c r="F51" s="74"/>
      <c r="H51" s="9"/>
      <c r="I51" s="43" t="s">
        <v>22</v>
      </c>
      <c r="J51" s="75"/>
      <c r="K51" s="75"/>
      <c r="L51" s="76"/>
      <c r="M51" s="77"/>
      <c r="N51" s="74"/>
    </row>
    <row r="52" spans="1:16" x14ac:dyDescent="0.2">
      <c r="A52" s="43" t="s">
        <v>23</v>
      </c>
      <c r="B52" s="17"/>
      <c r="C52" s="17"/>
      <c r="D52" s="16"/>
      <c r="E52" s="52"/>
      <c r="F52" s="74" t="s">
        <v>50</v>
      </c>
      <c r="H52" s="9"/>
      <c r="I52" s="43" t="s">
        <v>23</v>
      </c>
      <c r="J52" s="17"/>
      <c r="K52" s="17"/>
      <c r="L52" s="16"/>
      <c r="M52" s="51"/>
      <c r="N52" s="74" t="s">
        <v>50</v>
      </c>
    </row>
    <row r="53" spans="1:16" x14ac:dyDescent="0.2">
      <c r="A53" s="43" t="s">
        <v>24</v>
      </c>
      <c r="B53" s="17"/>
      <c r="C53" s="17"/>
      <c r="D53" s="16"/>
      <c r="E53" s="52"/>
      <c r="F53" s="74" t="s">
        <v>50</v>
      </c>
      <c r="H53" s="9"/>
      <c r="I53" s="43" t="s">
        <v>24</v>
      </c>
      <c r="J53" s="17"/>
      <c r="K53" s="17"/>
      <c r="L53" s="16"/>
      <c r="M53" s="52"/>
      <c r="N53" s="74" t="s">
        <v>50</v>
      </c>
    </row>
    <row r="54" spans="1:16" s="1" customFormat="1" x14ac:dyDescent="0.2">
      <c r="A54" s="43" t="s">
        <v>25</v>
      </c>
      <c r="B54" s="18"/>
      <c r="C54" s="18"/>
      <c r="D54" s="16"/>
      <c r="E54" s="53"/>
      <c r="F54" s="74"/>
      <c r="H54" s="9"/>
      <c r="I54" s="43" t="s">
        <v>25</v>
      </c>
      <c r="J54" s="17"/>
      <c r="K54" s="17"/>
      <c r="L54" s="16"/>
      <c r="M54" s="52"/>
      <c r="N54" s="74" t="s">
        <v>50</v>
      </c>
      <c r="P54" s="2"/>
    </row>
    <row r="55" spans="1:16" s="1" customFormat="1" x14ac:dyDescent="0.2">
      <c r="A55" s="43" t="s">
        <v>26</v>
      </c>
      <c r="B55" s="17"/>
      <c r="C55" s="17"/>
      <c r="D55" s="16"/>
      <c r="E55" s="52"/>
      <c r="F55" s="74"/>
      <c r="H55" s="9"/>
      <c r="I55" s="43" t="s">
        <v>26</v>
      </c>
      <c r="J55" s="17"/>
      <c r="K55" s="17"/>
      <c r="L55" s="16"/>
      <c r="M55" s="52"/>
      <c r="N55" s="74" t="s">
        <v>50</v>
      </c>
      <c r="P55" s="2"/>
    </row>
    <row r="56" spans="1:16" s="1" customFormat="1" x14ac:dyDescent="0.2">
      <c r="A56" s="32"/>
      <c r="B56" s="115">
        <f t="shared" ref="B56" si="4">11-COUNTIF(B45:B55,"")</f>
        <v>0</v>
      </c>
      <c r="C56" s="115">
        <f t="shared" ref="C56" si="5">11-COUNTIF(C45:C55,"")</f>
        <v>0</v>
      </c>
      <c r="D56" s="115">
        <f t="shared" ref="D56" si="6">11-COUNTIF(D45:D55,"")</f>
        <v>2</v>
      </c>
      <c r="E56" s="115">
        <f>11-COUNTIF(E45:E55,"")</f>
        <v>2</v>
      </c>
      <c r="F56" s="33"/>
      <c r="G56" s="9"/>
      <c r="H56" s="9"/>
      <c r="I56" s="32"/>
      <c r="J56" s="115">
        <f t="shared" ref="J56" si="7">11-COUNTIF(J45:J55,"")</f>
        <v>0</v>
      </c>
      <c r="K56" s="115">
        <f t="shared" ref="K56" si="8">11-COUNTIF(K45:K55,"")</f>
        <v>0</v>
      </c>
      <c r="L56" s="115">
        <f t="shared" ref="L56" si="9">11-COUNTIF(L45:L55,"")</f>
        <v>2</v>
      </c>
      <c r="M56" s="115">
        <f>11-COUNTIF(M45:M55,"")</f>
        <v>2</v>
      </c>
      <c r="N56" s="33"/>
      <c r="P56" s="2"/>
    </row>
    <row r="57" spans="1:16" s="1" customFormat="1" x14ac:dyDescent="0.2">
      <c r="A57" s="32"/>
      <c r="B57" s="9" t="s">
        <v>55</v>
      </c>
      <c r="C57" s="58"/>
      <c r="D57" s="59"/>
      <c r="E57" s="60"/>
      <c r="F57" s="33"/>
      <c r="G57" s="9"/>
      <c r="H57" s="9"/>
      <c r="I57" s="32"/>
      <c r="J57" s="9" t="s">
        <v>55</v>
      </c>
      <c r="K57" s="58"/>
      <c r="L57" s="59"/>
      <c r="M57" s="60"/>
      <c r="N57" s="33"/>
      <c r="P57" s="2"/>
    </row>
    <row r="58" spans="1:16" s="1" customFormat="1" ht="21" customHeight="1" x14ac:dyDescent="0.2">
      <c r="A58" s="34"/>
      <c r="B58" s="35"/>
      <c r="C58" s="94" t="str">
        <f>IF(Einstellungen!J45&gt;=6,Einstellungen!$J$6,Einstellungen!$J$4)</f>
        <v>Bitte Eingaben prüfen!</v>
      </c>
      <c r="D58" s="89"/>
      <c r="E58" s="93"/>
      <c r="F58" s="42"/>
      <c r="G58" s="9"/>
      <c r="H58" s="9"/>
      <c r="I58" s="34"/>
      <c r="J58" s="35"/>
      <c r="K58" s="94" t="str">
        <f>IF(Einstellungen!K45&gt;=6,Einstellungen!$J$6,Einstellungen!$J$4)</f>
        <v>Bitte Eingaben prüfen!</v>
      </c>
      <c r="L58" s="89"/>
      <c r="M58" s="93"/>
      <c r="N58" s="42"/>
      <c r="P58" s="2"/>
    </row>
    <row r="59" spans="1:16" s="1" customFormat="1" x14ac:dyDescent="0.2">
      <c r="G59" s="9"/>
      <c r="H59" s="9"/>
      <c r="P59" s="2"/>
    </row>
    <row r="60" spans="1:16" s="1" customFormat="1" x14ac:dyDescent="0.2">
      <c r="B60" s="110" t="s">
        <v>62</v>
      </c>
      <c r="C60" s="110"/>
      <c r="E60" s="96" t="str">
        <f>C21</f>
        <v>U12</v>
      </c>
      <c r="F60" s="97" t="str">
        <f>K21</f>
        <v>U10</v>
      </c>
      <c r="G60" s="97"/>
      <c r="H60" s="97"/>
      <c r="I60" s="97"/>
      <c r="J60" s="96" t="str">
        <f>C41</f>
        <v>U8</v>
      </c>
      <c r="K60" s="96" t="str">
        <f>K41</f>
        <v>U8</v>
      </c>
      <c r="L60" s="101" t="s">
        <v>65</v>
      </c>
      <c r="M60" s="102"/>
      <c r="N60" s="103"/>
    </row>
    <row r="61" spans="1:16" s="1" customFormat="1" x14ac:dyDescent="0.2">
      <c r="B61" s="110"/>
      <c r="C61" s="110"/>
      <c r="E61" s="96" t="str">
        <f>"TEAM"&amp;E21</f>
        <v>TEAM1</v>
      </c>
      <c r="F61" s="97" t="str">
        <f>"TEAM"&amp;M21</f>
        <v>TEAM2</v>
      </c>
      <c r="G61" s="97"/>
      <c r="H61" s="97"/>
      <c r="I61" s="97"/>
      <c r="J61" s="96" t="str">
        <f>"TEAM"&amp;E41</f>
        <v>TEAM1</v>
      </c>
      <c r="K61" s="96" t="str">
        <f>"TEAM"&amp;M41</f>
        <v>TEAM2</v>
      </c>
      <c r="L61" s="100"/>
      <c r="M61" s="104"/>
      <c r="N61" s="105"/>
    </row>
    <row r="62" spans="1:16" s="1" customFormat="1" x14ac:dyDescent="0.2">
      <c r="B62" s="1" t="s">
        <v>64</v>
      </c>
      <c r="D62" s="95">
        <v>25</v>
      </c>
      <c r="E62" s="98">
        <f>IF(Einstellungen!J25&gt;=6,$D$62,0)</f>
        <v>0</v>
      </c>
      <c r="F62" s="99">
        <f>IF(Einstellungen!K25&gt;=6,$D$62,0)</f>
        <v>0</v>
      </c>
      <c r="G62" s="99"/>
      <c r="H62" s="99"/>
      <c r="I62" s="99"/>
      <c r="J62" s="98">
        <f>IF(Einstellungen!J45&gt;=6,$D$62,0)</f>
        <v>0</v>
      </c>
      <c r="K62" s="98">
        <f>IF(Einstellungen!K45&gt;=6,$D$62,0)</f>
        <v>0</v>
      </c>
      <c r="L62" s="106">
        <f>E64+F64+J64+K64</f>
        <v>0</v>
      </c>
      <c r="M62" s="107"/>
      <c r="N62" s="33"/>
    </row>
    <row r="63" spans="1:16" x14ac:dyDescent="0.2">
      <c r="B63" s="1" t="s">
        <v>63</v>
      </c>
      <c r="C63" s="1"/>
      <c r="D63" s="95">
        <v>1.5</v>
      </c>
      <c r="E63" s="98" t="str">
        <f>IF(Einstellungen!J25&lt;6,"",(Einstellungen!J25-6)*$D$63)</f>
        <v/>
      </c>
      <c r="F63" s="99" t="str">
        <f>IF(Einstellungen!K25&lt;6,"",(Einstellungen!K25-6)*$D$63)</f>
        <v/>
      </c>
      <c r="G63" s="99"/>
      <c r="H63" s="99"/>
      <c r="I63" s="99"/>
      <c r="J63" s="98" t="str">
        <f>IF(Einstellungen!J45&lt;6,"",(Einstellungen!J45-6)*$D$63)</f>
        <v/>
      </c>
      <c r="K63" s="98" t="str">
        <f>IF(Einstellungen!K45&lt;6,"",(Einstellungen!K45-6)*$D$63)</f>
        <v/>
      </c>
      <c r="L63" s="106"/>
      <c r="M63" s="107"/>
      <c r="N63" s="33"/>
    </row>
    <row r="64" spans="1:16" x14ac:dyDescent="0.2">
      <c r="B64" s="1"/>
      <c r="C64" s="1"/>
      <c r="D64" s="1"/>
      <c r="E64" s="98">
        <f>IF(E62=0,0,E62+E63)</f>
        <v>0</v>
      </c>
      <c r="F64" s="99">
        <f>IF(F62=0,0,F62+F63)</f>
        <v>0</v>
      </c>
      <c r="G64" s="99"/>
      <c r="H64" s="99"/>
      <c r="I64" s="99"/>
      <c r="J64" s="98">
        <f>IF(J62=0,0,J62+J63)</f>
        <v>0</v>
      </c>
      <c r="K64" s="98">
        <f>IF(K62=0,0,K62+K63)</f>
        <v>0</v>
      </c>
      <c r="L64" s="108"/>
      <c r="M64" s="109"/>
      <c r="N64" s="42"/>
    </row>
    <row r="65" spans="2:15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</row>
    <row r="70" spans="2:15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</row>
    <row r="71" spans="2:15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</row>
    <row r="72" spans="2:15" x14ac:dyDescent="0.2"/>
    <row r="73" spans="2:15" x14ac:dyDescent="0.2"/>
    <row r="74" spans="2:15" x14ac:dyDescent="0.2"/>
    <row r="75" spans="2:15" x14ac:dyDescent="0.2"/>
    <row r="76" spans="2:15" x14ac:dyDescent="0.2"/>
    <row r="77" spans="2:15" x14ac:dyDescent="0.2"/>
    <row r="78" spans="2:15" x14ac:dyDescent="0.2"/>
    <row r="79" spans="2:15" x14ac:dyDescent="0.2"/>
    <row r="80" spans="2:15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</sheetData>
  <sheetProtection password="CD98" sheet="1" objects="1" scenarios="1" selectLockedCells="1"/>
  <mergeCells count="39">
    <mergeCell ref="L62:M64"/>
    <mergeCell ref="L60:N61"/>
    <mergeCell ref="B60:C61"/>
    <mergeCell ref="F60:I60"/>
    <mergeCell ref="F61:I61"/>
    <mergeCell ref="F62:I62"/>
    <mergeCell ref="F63:I63"/>
    <mergeCell ref="F64:I64"/>
    <mergeCell ref="I4:K5"/>
    <mergeCell ref="C38:E38"/>
    <mergeCell ref="K38:M38"/>
    <mergeCell ref="C58:E58"/>
    <mergeCell ref="K58:M58"/>
    <mergeCell ref="N41:N44"/>
    <mergeCell ref="B14:C14"/>
    <mergeCell ref="B16:C16"/>
    <mergeCell ref="C17:G17"/>
    <mergeCell ref="D16:G16"/>
    <mergeCell ref="C15:G15"/>
    <mergeCell ref="D14:G14"/>
    <mergeCell ref="K16:M16"/>
    <mergeCell ref="J15:M15"/>
    <mergeCell ref="K14:M14"/>
    <mergeCell ref="N21:N24"/>
    <mergeCell ref="C2:I2"/>
    <mergeCell ref="C57:E57"/>
    <mergeCell ref="K57:M57"/>
    <mergeCell ref="C37:E37"/>
    <mergeCell ref="K37:M37"/>
    <mergeCell ref="J17:M17"/>
    <mergeCell ref="F21:F24"/>
    <mergeCell ref="F41:F44"/>
    <mergeCell ref="C4:G5"/>
    <mergeCell ref="B13:C13"/>
    <mergeCell ref="J11:L11"/>
    <mergeCell ref="B10:B11"/>
    <mergeCell ref="C11:E11"/>
    <mergeCell ref="C19:M19"/>
    <mergeCell ref="I7:K7"/>
  </mergeCells>
  <conditionalFormatting sqref="B25:E35">
    <cfRule type="expression" dxfId="9" priority="11">
      <formula>$F25="x"</formula>
    </cfRule>
  </conditionalFormatting>
  <conditionalFormatting sqref="J25:M35">
    <cfRule type="expression" dxfId="8" priority="29">
      <formula>$N25="x"</formula>
    </cfRule>
  </conditionalFormatting>
  <conditionalFormatting sqref="J45:M55">
    <cfRule type="expression" dxfId="7" priority="27">
      <formula>$N45="x"</formula>
    </cfRule>
  </conditionalFormatting>
  <conditionalFormatting sqref="B45:E55">
    <cfRule type="expression" dxfId="6" priority="9">
      <formula>$F45="x"</formula>
    </cfRule>
  </conditionalFormatting>
  <dataValidations count="5">
    <dataValidation type="whole" allowBlank="1" showErrorMessage="1" error="Bitte Nummer eingeben" sqref="G21:H21 G41:H41 O41">
      <formula1>1</formula1>
      <formula2>20</formula2>
    </dataValidation>
    <dataValidation type="list" allowBlank="1" showInputMessage="1" showErrorMessage="1" error="Bitte korrekten Jahrgang auswählen oder eingeben. Die Auswahl ist abhängig von der gewählten Klasse!" promptTitle="Jahrgang auswählen" prompt="_x000a_" sqref="L25:L35">
      <formula1>INDIRECT($K$22)</formula1>
    </dataValidation>
    <dataValidation type="list" allowBlank="1" showInputMessage="1" showErrorMessage="1" error="Bitte korrekten Jahrgang auswählen oder eingeben. Die Auswahl ist abhängig von der gewählten Klasse!" promptTitle="Jahrgang auswählen" prompt="_x000a_" sqref="L45:L55">
      <formula1>INDIRECT($K$42)</formula1>
    </dataValidation>
    <dataValidation type="list" allowBlank="1" showInputMessage="1" showErrorMessage="1" error="Bitte korrekten Jahrgang auswählen oder eingeben. Die Auswahl ist abhängig von der gewählten Klasse!" promptTitle="Jahrgang auswählen" prompt="_x000a_" sqref="D45:D55">
      <formula1>INDIRECT($C$42)</formula1>
    </dataValidation>
    <dataValidation type="list" allowBlank="1" showInputMessage="1" showErrorMessage="1" error="Bitte korrekten Jahrgang auswählen oder eingeben. Die Auswahl ist abhängig von der gewählten Klasse!" promptTitle="Jahrgang auswählen" prompt="_x000a_" sqref="D25:D35">
      <formula1>INDIRECT($C$22)</formula1>
    </dataValidation>
  </dataValidations>
  <hyperlinks>
    <hyperlink ref="C2:I2" r:id="rId1" display="Saskia Nachtigall &lt;saskia_nachtigall@web.de&gt;"/>
    <hyperlink ref="I7" r:id="rId2" display="zum Wettkampf auf LA.net3"/>
    <hyperlink ref="I7:K7" r:id="rId3" tooltip="Veranstaltungskalender" display=" ==&gt;  zum Wettkampf auf LA.net3"/>
  </hyperlinks>
  <pageMargins left="0.70866141732283472" right="0.70866141732283472" top="0.98425196850393704" bottom="0.98425196850393704" header="0.31496062992125984" footer="0.31496062992125984"/>
  <pageSetup paperSize="9" scale="70" firstPageNumber="0" orientation="portrait" horizontalDpi="300" verticalDpi="300" r:id="rId4"/>
  <headerFooter alignWithMargins="0">
    <oddHeader>&amp;L&amp;"Arial,Fett"&amp;14Meldeformular 
&amp;CKiLa TEAM-Challenge&amp;RStand 1.06 Copyright 2025</oddHeader>
    <oddFooter>&amp;R&amp;P/&amp;N</oddFooter>
  </headerFooter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C5D14FF1-8815-4867-BA45-B95D23CBA1F8}">
            <xm:f>NOT(ISERROR(SEARCH(Einstellungen!$J$6,C38)))</xm:f>
            <xm:f>Einstellungen!$J$6</xm:f>
            <x14:dxf>
              <font>
                <color theme="9" tint="-0.24994659260841701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31" operator="containsText" id="{B0B1BF57-4239-4F56-B435-408E100E6E1D}">
            <xm:f>NOT(ISERROR(SEARCH(Einstellungen!$J$4,C38)))</xm:f>
            <xm:f>Einstellungen!$J$4</xm:f>
            <x14:dxf>
              <fill>
                <patternFill>
                  <bgColor theme="5" tint="0.39994506668294322"/>
                </patternFill>
              </fill>
            </x14:dxf>
          </x14:cfRule>
          <xm:sqref>C38 K38</xm:sqref>
        </x14:conditionalFormatting>
        <x14:conditionalFormatting xmlns:xm="http://schemas.microsoft.com/office/excel/2006/main">
          <x14:cfRule type="containsText" priority="34" operator="containsText" id="{2E75E6A6-7384-4362-ABBC-7EC8B91BADC7}">
            <xm:f>NOT(ISERROR(SEARCH(Einstellungen!$J$6,C58)))</xm:f>
            <xm:f>Einstellungen!$J$6</xm:f>
            <x14:dxf>
              <font>
                <color theme="9" tint="-0.24994659260841701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35" operator="containsText" id="{4197EC65-B72A-4E4D-9ED1-149E383FCC96}">
            <xm:f>NOT(ISERROR(SEARCH(Einstellungen!$J$4,C58)))</xm:f>
            <xm:f>Einstellungen!$J$4</xm:f>
            <x14:dxf>
              <fill>
                <patternFill>
                  <bgColor theme="5" tint="0.39994506668294322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ontainsText" priority="37" operator="containsText" id="{33EBDB8F-57D6-4C5B-BBD2-682EDFCC18DF}">
            <xm:f>NOT(ISERROR(SEARCH(Einstellungen!$J$6,K58)))</xm:f>
            <xm:f>Einstellungen!$J$6</xm:f>
            <x14:dxf>
              <font>
                <color theme="9" tint="-0.24994659260841701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36" operator="containsText" id="{57259295-4791-4A25-8292-45C3369487DD}">
            <xm:f>NOT(ISERROR(SEARCH(Einstellungen!$J$4,K58)))</xm:f>
            <xm:f>Einstellungen!$J$4</xm:f>
            <x14:dxf>
              <fill>
                <patternFill>
                  <bgColor theme="5" tint="0.39994506668294322"/>
                </patternFill>
              </fill>
            </x14:dxf>
          </x14:cfRule>
          <xm:sqref>K58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Bitte M oder W eingeben" prompt="M/W">
          <x14:formula1>
            <xm:f>Einstellungen!$B$9:$B$12</xm:f>
          </x14:formula1>
          <x14:formula2>
            <xm:f>0</xm:f>
          </x14:formula2>
          <xm:sqref>E45:E55 M25:M35 E25:E35 M45:M52</xm:sqref>
        </x14:dataValidation>
        <x14:dataValidation type="list" allowBlank="1" showInputMessage="1" showErrorMessage="1" error="Bitte einen Eintrag aus dem Pulldownmenü wählen!" promptTitle="Startklasse" prompt="U12, U10, U8 oder U6">
          <x14:formula1>
            <xm:f>Einstellungen!$E$4:$E$7</xm:f>
          </x14:formula1>
          <xm:sqref>C21 K21 C41 K41</xm:sqref>
        </x14:dataValidation>
        <x14:dataValidation type="list" allowBlank="1" showInputMessage="1" showErrorMessage="1" error="Bitte einen Eintrag aus dem Pulldownmenü wählen!" promptTitle="Auswahl" prompt="bitte auswählen">
          <x14:formula1>
            <xm:f>Einstellungen!$B$14:$B$17</xm:f>
          </x14:formula1>
          <xm:sqref>M41 E41 E21 M21</xm:sqref>
        </x14:dataValidation>
        <x14:dataValidation type="list" allowBlank="1" showInputMessage="1" showErrorMessage="1" promptTitle="Staffeleinsatz" prompt="&quot;x&quot; läuft">
          <x14:formula1>
            <xm:f>Einstellungen!$E$18:$E$19</xm:f>
          </x14:formula1>
          <xm:sqref>F25:F35 N45:N55 F45:F55 N25:N35</xm:sqref>
        </x14:dataValidation>
        <x14:dataValidation type="list" allowBlank="1" showInputMessage="1" showErrorMessage="1" error="Bitte M oder W eingeben" prompt="M/W">
          <x14:formula1>
            <xm:f>Einstellungen!$B$9:$B$12</xm:f>
          </x14:formula1>
          <xm:sqref>M53:M55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1"/>
  <sheetViews>
    <sheetView workbookViewId="0">
      <selection activeCell="J6" sqref="J6"/>
    </sheetView>
  </sheetViews>
  <sheetFormatPr baseColWidth="10" defaultRowHeight="12.75" x14ac:dyDescent="0.2"/>
  <sheetData>
    <row r="3" spans="2:12" ht="14.25" x14ac:dyDescent="0.2">
      <c r="B3" s="3"/>
      <c r="C3" s="3"/>
      <c r="D3" s="3"/>
      <c r="E3" s="11" t="s">
        <v>48</v>
      </c>
      <c r="F3" s="11"/>
      <c r="G3" s="2"/>
      <c r="J3" s="11" t="s">
        <v>67</v>
      </c>
      <c r="K3" s="11"/>
    </row>
    <row r="4" spans="2:12" ht="14.25" x14ac:dyDescent="0.2">
      <c r="B4" s="3"/>
      <c r="C4" s="3"/>
      <c r="D4" s="3">
        <f>YEAR(Meldeblatt!C6)</f>
        <v>2025</v>
      </c>
      <c r="E4" s="12" t="s">
        <v>42</v>
      </c>
      <c r="F4" s="13" t="s">
        <v>44</v>
      </c>
      <c r="G4" s="2"/>
      <c r="J4" s="12" t="s">
        <v>59</v>
      </c>
      <c r="K4" s="12"/>
      <c r="L4" s="12"/>
    </row>
    <row r="5" spans="2:12" ht="14.25" x14ac:dyDescent="0.2">
      <c r="B5" s="3"/>
      <c r="C5" s="3"/>
      <c r="D5" s="3"/>
      <c r="E5" s="12" t="s">
        <v>3</v>
      </c>
      <c r="F5" s="13" t="s">
        <v>45</v>
      </c>
      <c r="G5" s="2"/>
      <c r="J5" s="12"/>
      <c r="K5" s="12"/>
      <c r="L5" s="12"/>
    </row>
    <row r="6" spans="2:12" ht="14.25" x14ac:dyDescent="0.2">
      <c r="B6" s="3"/>
      <c r="C6" s="3"/>
      <c r="D6" s="3"/>
      <c r="E6" s="12" t="s">
        <v>5</v>
      </c>
      <c r="F6" s="13" t="s">
        <v>46</v>
      </c>
      <c r="G6" s="2"/>
      <c r="J6" s="12" t="s">
        <v>60</v>
      </c>
      <c r="K6" s="12"/>
      <c r="L6" s="12"/>
    </row>
    <row r="7" spans="2:12" ht="14.25" x14ac:dyDescent="0.2">
      <c r="B7" s="3"/>
      <c r="C7" s="3"/>
      <c r="D7" s="3"/>
      <c r="E7" s="12" t="s">
        <v>43</v>
      </c>
      <c r="F7" s="13" t="s">
        <v>47</v>
      </c>
      <c r="G7" s="2"/>
      <c r="J7" s="5"/>
      <c r="K7" s="2"/>
      <c r="L7" s="1"/>
    </row>
    <row r="8" spans="2:12" ht="14.25" x14ac:dyDescent="0.2">
      <c r="B8" s="1"/>
      <c r="C8" s="2"/>
      <c r="D8" s="2"/>
      <c r="E8" s="2"/>
      <c r="F8" s="1"/>
      <c r="G8" s="2"/>
      <c r="J8" s="5"/>
      <c r="K8" s="2"/>
      <c r="L8" s="1"/>
    </row>
    <row r="9" spans="2:12" ht="14.25" x14ac:dyDescent="0.2">
      <c r="B9" s="4" t="s">
        <v>2</v>
      </c>
      <c r="C9" s="2" t="str">
        <f>F4</f>
        <v>U_12</v>
      </c>
      <c r="D9" s="5">
        <f t="shared" ref="D9:D16" si="0">$D$4-F9</f>
        <v>2014</v>
      </c>
      <c r="E9" s="1"/>
      <c r="F9" s="1">
        <v>11</v>
      </c>
      <c r="G9" s="6" t="s">
        <v>3</v>
      </c>
      <c r="J9" s="2"/>
      <c r="K9" s="2"/>
      <c r="L9" s="1"/>
    </row>
    <row r="10" spans="2:12" ht="14.25" x14ac:dyDescent="0.2">
      <c r="B10" s="7" t="s">
        <v>4</v>
      </c>
      <c r="C10" s="2"/>
      <c r="D10" s="5">
        <f t="shared" si="0"/>
        <v>2015</v>
      </c>
      <c r="E10" s="2"/>
      <c r="F10" s="1">
        <v>10</v>
      </c>
      <c r="G10" s="8" t="s">
        <v>5</v>
      </c>
      <c r="J10" s="2" t="s">
        <v>61</v>
      </c>
      <c r="K10" s="1"/>
      <c r="L10" s="1"/>
    </row>
    <row r="11" spans="2:12" ht="14.25" x14ac:dyDescent="0.2">
      <c r="B11" s="7" t="s">
        <v>6</v>
      </c>
      <c r="C11" s="2" t="str">
        <f>F5</f>
        <v>U_10</v>
      </c>
      <c r="D11" s="5">
        <f t="shared" si="0"/>
        <v>2016</v>
      </c>
      <c r="E11" s="2"/>
      <c r="F11" s="1">
        <v>9</v>
      </c>
      <c r="G11" s="8" t="s">
        <v>7</v>
      </c>
      <c r="J11" s="2" t="str">
        <f>"TEAM"&amp;Meldeblatt!E21</f>
        <v>TEAM1</v>
      </c>
      <c r="K11" s="2" t="str">
        <f>"TEAM"&amp;Meldeblatt!M21</f>
        <v>TEAM2</v>
      </c>
      <c r="L11" s="1"/>
    </row>
    <row r="12" spans="2:12" ht="14.25" x14ac:dyDescent="0.2">
      <c r="B12" s="7" t="s">
        <v>8</v>
      </c>
      <c r="C12" s="2"/>
      <c r="D12" s="5">
        <f t="shared" si="0"/>
        <v>2017</v>
      </c>
      <c r="E12" s="2"/>
      <c r="F12" s="1">
        <v>8</v>
      </c>
      <c r="G12" s="8" t="s">
        <v>9</v>
      </c>
      <c r="J12" s="9" t="b">
        <f>AND(Meldeblatt!B25&lt;&gt;"",Meldeblatt!C25&lt;&gt;"",Meldeblatt!D25&lt;&gt;"",Meldeblatt!E25&lt;&gt;"")</f>
        <v>0</v>
      </c>
      <c r="K12" s="9" t="b">
        <f>AND(Meldeblatt!J25&lt;&gt;"",Meldeblatt!K25&lt;&gt;"",Meldeblatt!L25&lt;&gt;"",Meldeblatt!M25&lt;&gt;"")</f>
        <v>0</v>
      </c>
      <c r="L12" s="1"/>
    </row>
    <row r="13" spans="2:12" ht="14.25" x14ac:dyDescent="0.2">
      <c r="B13" s="1"/>
      <c r="C13" s="2" t="str">
        <f>F6</f>
        <v>U_8</v>
      </c>
      <c r="D13" s="5">
        <f t="shared" si="0"/>
        <v>2018</v>
      </c>
      <c r="E13" s="8"/>
      <c r="F13" s="1">
        <v>7</v>
      </c>
      <c r="G13" s="2"/>
      <c r="J13" s="9" t="b">
        <f>AND(Meldeblatt!B26&lt;&gt;"",Meldeblatt!C26&lt;&gt;"",Meldeblatt!D26&lt;&gt;"",Meldeblatt!E26&lt;&gt;"")</f>
        <v>0</v>
      </c>
      <c r="K13" s="9" t="b">
        <f>AND(Meldeblatt!J26&lt;&gt;"",Meldeblatt!K26&lt;&gt;"",Meldeblatt!L26&lt;&gt;"",Meldeblatt!M26&lt;&gt;"")</f>
        <v>0</v>
      </c>
      <c r="L13" s="1"/>
    </row>
    <row r="14" spans="2:12" ht="14.25" x14ac:dyDescent="0.2">
      <c r="B14" s="1">
        <v>1</v>
      </c>
      <c r="C14" s="7"/>
      <c r="D14" s="5">
        <f t="shared" si="0"/>
        <v>2019</v>
      </c>
      <c r="E14" s="8"/>
      <c r="F14" s="1">
        <v>6</v>
      </c>
      <c r="G14" s="2"/>
      <c r="J14" s="9" t="b">
        <f>AND(Meldeblatt!B27&lt;&gt;"",Meldeblatt!C27&lt;&gt;"",Meldeblatt!D27&lt;&gt;"",Meldeblatt!E27&lt;&gt;"")</f>
        <v>0</v>
      </c>
      <c r="K14" s="9" t="b">
        <f>AND(Meldeblatt!J27&lt;&gt;"",Meldeblatt!K27&lt;&gt;"",Meldeblatt!L27&lt;&gt;"",Meldeblatt!M27&lt;&gt;"")</f>
        <v>0</v>
      </c>
      <c r="L14" s="1"/>
    </row>
    <row r="15" spans="2:12" ht="14.25" x14ac:dyDescent="0.2">
      <c r="B15" s="1">
        <v>2</v>
      </c>
      <c r="C15" s="2" t="str">
        <f>F7</f>
        <v>U_6</v>
      </c>
      <c r="D15" s="5">
        <f t="shared" si="0"/>
        <v>2020</v>
      </c>
      <c r="E15" s="2"/>
      <c r="F15" s="1">
        <v>5</v>
      </c>
      <c r="G15" s="2"/>
      <c r="J15" s="9" t="b">
        <f>AND(Meldeblatt!B28&lt;&gt;"",Meldeblatt!C28&lt;&gt;"",Meldeblatt!D28&lt;&gt;"",Meldeblatt!E28&lt;&gt;"")</f>
        <v>0</v>
      </c>
      <c r="K15" s="9" t="b">
        <f>AND(Meldeblatt!J28&lt;&gt;"",Meldeblatt!K28&lt;&gt;"",Meldeblatt!L28&lt;&gt;"",Meldeblatt!M28&lt;&gt;"")</f>
        <v>0</v>
      </c>
      <c r="L15" s="1"/>
    </row>
    <row r="16" spans="2:12" ht="14.25" x14ac:dyDescent="0.2">
      <c r="B16" s="1">
        <v>3</v>
      </c>
      <c r="C16" s="2"/>
      <c r="D16" s="5">
        <f t="shared" si="0"/>
        <v>2021</v>
      </c>
      <c r="E16" s="2"/>
      <c r="F16" s="1">
        <v>4</v>
      </c>
      <c r="G16" s="2"/>
      <c r="J16" s="9" t="b">
        <f>AND(Meldeblatt!B29&lt;&gt;"",Meldeblatt!C29&lt;&gt;"",Meldeblatt!D29&lt;&gt;"",Meldeblatt!E29&lt;&gt;"")</f>
        <v>0</v>
      </c>
      <c r="K16" s="9" t="b">
        <f>AND(Meldeblatt!J29&lt;&gt;"",Meldeblatt!K29&lt;&gt;"",Meldeblatt!L29&lt;&gt;"",Meldeblatt!M29&lt;&gt;"")</f>
        <v>0</v>
      </c>
      <c r="L16" s="1"/>
    </row>
    <row r="17" spans="2:12" ht="14.25" x14ac:dyDescent="0.2">
      <c r="B17" s="1">
        <v>4</v>
      </c>
      <c r="C17" s="2"/>
      <c r="D17" s="5"/>
      <c r="E17" s="2"/>
      <c r="F17" s="1"/>
      <c r="G17" s="2"/>
      <c r="J17" s="9" t="b">
        <f>AND(Meldeblatt!B30&lt;&gt;"",Meldeblatt!C30&lt;&gt;"",Meldeblatt!D30&lt;&gt;"",Meldeblatt!E30&lt;&gt;"")</f>
        <v>0</v>
      </c>
      <c r="K17" s="9" t="b">
        <f>AND(Meldeblatt!J30&lt;&gt;"",Meldeblatt!K30&lt;&gt;"",Meldeblatt!L30&lt;&gt;"",Meldeblatt!M30&lt;&gt;"")</f>
        <v>0</v>
      </c>
      <c r="L17" s="1"/>
    </row>
    <row r="18" spans="2:12" ht="14.25" x14ac:dyDescent="0.2">
      <c r="B18" s="1"/>
      <c r="C18" s="2"/>
      <c r="D18" s="5"/>
      <c r="E18" s="2" t="s">
        <v>50</v>
      </c>
      <c r="F18" s="1"/>
      <c r="G18" s="2"/>
      <c r="J18" s="9" t="b">
        <f>AND(Meldeblatt!B31&lt;&gt;"",Meldeblatt!C31&lt;&gt;"",Meldeblatt!D31&lt;&gt;"",Meldeblatt!E31&lt;&gt;"")</f>
        <v>0</v>
      </c>
      <c r="K18" s="9" t="b">
        <f>AND(Meldeblatt!J31&lt;&gt;"",Meldeblatt!K31&lt;&gt;"",Meldeblatt!L31&lt;&gt;"",Meldeblatt!M31&lt;&gt;"")</f>
        <v>0</v>
      </c>
      <c r="L18" s="1"/>
    </row>
    <row r="19" spans="2:12" ht="14.25" x14ac:dyDescent="0.2">
      <c r="B19" s="1"/>
      <c r="C19" s="2"/>
      <c r="D19" s="5"/>
      <c r="E19" s="2"/>
      <c r="F19" s="1"/>
      <c r="G19" s="2"/>
      <c r="J19" s="9" t="b">
        <f>AND(Meldeblatt!B32&lt;&gt;"",Meldeblatt!C32&lt;&gt;"",Meldeblatt!D32&lt;&gt;"",Meldeblatt!E32&lt;&gt;"")</f>
        <v>0</v>
      </c>
      <c r="K19" s="9" t="b">
        <f>AND(Meldeblatt!J32&lt;&gt;"",Meldeblatt!K32&lt;&gt;"",Meldeblatt!L32&lt;&gt;"",Meldeblatt!M32&lt;&gt;"")</f>
        <v>0</v>
      </c>
      <c r="L19" s="1"/>
    </row>
    <row r="20" spans="2:12" ht="14.25" x14ac:dyDescent="0.2">
      <c r="B20" s="1"/>
      <c r="C20" s="2"/>
      <c r="D20" s="5"/>
      <c r="E20" s="2"/>
      <c r="F20" s="1"/>
      <c r="G20" s="2"/>
      <c r="J20" s="9" t="b">
        <f>AND(Meldeblatt!B33&lt;&gt;"",Meldeblatt!C33&lt;&gt;"",Meldeblatt!D33&lt;&gt;"",Meldeblatt!E33&lt;&gt;"")</f>
        <v>0</v>
      </c>
      <c r="K20" s="9" t="b">
        <f>AND(Meldeblatt!J33&lt;&gt;"",Meldeblatt!K33&lt;&gt;"",Meldeblatt!L33&lt;&gt;"",Meldeblatt!M33&lt;&gt;"")</f>
        <v>0</v>
      </c>
      <c r="L20" s="1"/>
    </row>
    <row r="21" spans="2:12" ht="14.25" x14ac:dyDescent="0.2">
      <c r="J21" s="9" t="b">
        <f>AND(Meldeblatt!B34&lt;&gt;"",Meldeblatt!C34&lt;&gt;"",Meldeblatt!D34&lt;&gt;"",Meldeblatt!E34&lt;&gt;"")</f>
        <v>0</v>
      </c>
      <c r="K21" s="9" t="b">
        <f>AND(Meldeblatt!J34&lt;&gt;"",Meldeblatt!K34&lt;&gt;"",Meldeblatt!L34&lt;&gt;"",Meldeblatt!M34&lt;&gt;"")</f>
        <v>0</v>
      </c>
      <c r="L21" s="1"/>
    </row>
    <row r="22" spans="2:12" ht="14.25" x14ac:dyDescent="0.2">
      <c r="J22" s="9" t="b">
        <f>AND(Meldeblatt!B35&lt;&gt;"",Meldeblatt!C35&lt;&gt;"",Meldeblatt!D35&lt;&gt;"",Meldeblatt!E35&lt;&gt;"")</f>
        <v>0</v>
      </c>
      <c r="K22" s="9" t="b">
        <f>AND(Meldeblatt!J35&lt;&gt;"",Meldeblatt!K35&lt;&gt;"",Meldeblatt!L35&lt;&gt;"",Meldeblatt!M35&lt;&gt;"")</f>
        <v>0</v>
      </c>
      <c r="L22" s="1"/>
    </row>
    <row r="23" spans="2:12" ht="14.25" x14ac:dyDescent="0.2">
      <c r="J23" s="2"/>
      <c r="K23" s="1"/>
      <c r="L23" s="1"/>
    </row>
    <row r="24" spans="2:12" ht="14.25" x14ac:dyDescent="0.2">
      <c r="J24" s="2" t="s">
        <v>66</v>
      </c>
      <c r="K24" s="2" t="s">
        <v>66</v>
      </c>
      <c r="L24" s="1"/>
    </row>
    <row r="25" spans="2:12" ht="14.25" x14ac:dyDescent="0.2">
      <c r="J25" s="35">
        <f>COUNTIF(J12:J22,TRUE)</f>
        <v>0</v>
      </c>
      <c r="K25" s="35">
        <f>COUNTIF(K12:K22,TRUE)</f>
        <v>0</v>
      </c>
      <c r="L25" s="1"/>
    </row>
    <row r="26" spans="2:12" ht="14.25" x14ac:dyDescent="0.2">
      <c r="J26" s="2"/>
      <c r="K26" s="1"/>
      <c r="L26" s="1"/>
    </row>
    <row r="27" spans="2:12" ht="14.25" x14ac:dyDescent="0.2">
      <c r="J27" s="2"/>
      <c r="K27" s="1"/>
      <c r="L27" s="1"/>
    </row>
    <row r="28" spans="2:12" ht="14.25" x14ac:dyDescent="0.2">
      <c r="J28" s="2"/>
      <c r="K28" s="1"/>
      <c r="L28" s="1"/>
    </row>
    <row r="29" spans="2:12" ht="14.25" x14ac:dyDescent="0.2">
      <c r="J29" s="2"/>
      <c r="K29" s="1"/>
      <c r="L29" s="1"/>
    </row>
    <row r="30" spans="2:12" ht="14.25" x14ac:dyDescent="0.2">
      <c r="J30" s="2"/>
      <c r="K30" s="1"/>
      <c r="L30" s="1"/>
    </row>
    <row r="31" spans="2:12" ht="14.25" x14ac:dyDescent="0.2">
      <c r="J31" s="2" t="str">
        <f>"TEAM"&amp;Meldeblatt!E41</f>
        <v>TEAM1</v>
      </c>
      <c r="K31" s="2" t="str">
        <f>"TEAM"&amp;Meldeblatt!M41</f>
        <v>TEAM2</v>
      </c>
      <c r="L31" s="1"/>
    </row>
    <row r="32" spans="2:12" ht="14.25" x14ac:dyDescent="0.2">
      <c r="J32" s="9" t="b">
        <f>AND(Meldeblatt!B45&lt;&gt;"",Meldeblatt!C45&lt;&gt;"",Meldeblatt!D45&lt;&gt;"",Meldeblatt!E45&lt;&gt;"")</f>
        <v>0</v>
      </c>
      <c r="K32" s="9" t="b">
        <f>AND(Meldeblatt!J45&lt;&gt;"",Meldeblatt!K45&lt;&gt;"",Meldeblatt!L45&lt;&gt;"",Meldeblatt!M45&lt;&gt;"")</f>
        <v>0</v>
      </c>
      <c r="L32" s="1"/>
    </row>
    <row r="33" spans="10:12" ht="14.25" x14ac:dyDescent="0.2">
      <c r="J33" s="9" t="b">
        <f>AND(Meldeblatt!B46&lt;&gt;"",Meldeblatt!C46&lt;&gt;"",Meldeblatt!D46&lt;&gt;"",Meldeblatt!E46&lt;&gt;"")</f>
        <v>0</v>
      </c>
      <c r="K33" s="9" t="b">
        <f>AND(Meldeblatt!J46&lt;&gt;"",Meldeblatt!K46&lt;&gt;"",Meldeblatt!L46&lt;&gt;"",Meldeblatt!M46&lt;&gt;"")</f>
        <v>0</v>
      </c>
      <c r="L33" s="1"/>
    </row>
    <row r="34" spans="10:12" ht="14.25" x14ac:dyDescent="0.2">
      <c r="J34" s="9" t="b">
        <f>AND(Meldeblatt!B47&lt;&gt;"",Meldeblatt!C47&lt;&gt;"",Meldeblatt!D47&lt;&gt;"",Meldeblatt!E47&lt;&gt;"")</f>
        <v>0</v>
      </c>
      <c r="K34" s="9" t="b">
        <f>AND(Meldeblatt!J47&lt;&gt;"",Meldeblatt!K47&lt;&gt;"",Meldeblatt!L47&lt;&gt;"",Meldeblatt!M47&lt;&gt;"")</f>
        <v>0</v>
      </c>
      <c r="L34" s="1"/>
    </row>
    <row r="35" spans="10:12" ht="14.25" x14ac:dyDescent="0.2">
      <c r="J35" s="9" t="b">
        <f>AND(Meldeblatt!B48&lt;&gt;"",Meldeblatt!C48&lt;&gt;"",Meldeblatt!D48&lt;&gt;"",Meldeblatt!E48&lt;&gt;"")</f>
        <v>0</v>
      </c>
      <c r="K35" s="9" t="b">
        <f>AND(Meldeblatt!J48&lt;&gt;"",Meldeblatt!K48&lt;&gt;"",Meldeblatt!L48&lt;&gt;"",Meldeblatt!M48&lt;&gt;"")</f>
        <v>0</v>
      </c>
      <c r="L35" s="1"/>
    </row>
    <row r="36" spans="10:12" ht="14.25" x14ac:dyDescent="0.2">
      <c r="J36" s="9" t="b">
        <f>AND(Meldeblatt!B49&lt;&gt;"",Meldeblatt!C49&lt;&gt;"",Meldeblatt!D49&lt;&gt;"",Meldeblatt!E49&lt;&gt;"")</f>
        <v>0</v>
      </c>
      <c r="K36" s="9" t="b">
        <f>AND(Meldeblatt!J49&lt;&gt;"",Meldeblatt!K49&lt;&gt;"",Meldeblatt!L49&lt;&gt;"",Meldeblatt!M49&lt;&gt;"")</f>
        <v>0</v>
      </c>
      <c r="L36" s="1"/>
    </row>
    <row r="37" spans="10:12" ht="14.25" x14ac:dyDescent="0.2">
      <c r="J37" s="9" t="b">
        <f>AND(Meldeblatt!B50&lt;&gt;"",Meldeblatt!C50&lt;&gt;"",Meldeblatt!D50&lt;&gt;"",Meldeblatt!E50&lt;&gt;"")</f>
        <v>0</v>
      </c>
      <c r="K37" s="9" t="b">
        <f>AND(Meldeblatt!J50&lt;&gt;"",Meldeblatt!K50&lt;&gt;"",Meldeblatt!L50&lt;&gt;"",Meldeblatt!M50&lt;&gt;"")</f>
        <v>0</v>
      </c>
      <c r="L37" s="1"/>
    </row>
    <row r="38" spans="10:12" ht="14.25" x14ac:dyDescent="0.2">
      <c r="J38" s="9" t="b">
        <f>AND(Meldeblatt!B51&lt;&gt;"",Meldeblatt!C51&lt;&gt;"",Meldeblatt!D51&lt;&gt;"",Meldeblatt!E51&lt;&gt;"")</f>
        <v>0</v>
      </c>
      <c r="K38" s="9" t="b">
        <f>AND(Meldeblatt!J51&lt;&gt;"",Meldeblatt!K51&lt;&gt;"",Meldeblatt!L51&lt;&gt;"",Meldeblatt!M51&lt;&gt;"")</f>
        <v>0</v>
      </c>
      <c r="L38" s="1"/>
    </row>
    <row r="39" spans="10:12" ht="14.25" x14ac:dyDescent="0.2">
      <c r="J39" s="9" t="b">
        <f>AND(Meldeblatt!B52&lt;&gt;"",Meldeblatt!C52&lt;&gt;"",Meldeblatt!D52&lt;&gt;"",Meldeblatt!E52&lt;&gt;"")</f>
        <v>0</v>
      </c>
      <c r="K39" s="9" t="b">
        <f>AND(Meldeblatt!J52&lt;&gt;"",Meldeblatt!K52&lt;&gt;"",Meldeblatt!L52&lt;&gt;"",Meldeblatt!M52&lt;&gt;"")</f>
        <v>0</v>
      </c>
      <c r="L39" s="1"/>
    </row>
    <row r="40" spans="10:12" ht="14.25" x14ac:dyDescent="0.2">
      <c r="J40" s="9" t="b">
        <f>AND(Meldeblatt!B53&lt;&gt;"",Meldeblatt!C53&lt;&gt;"",Meldeblatt!D53&lt;&gt;"",Meldeblatt!E53&lt;&gt;"")</f>
        <v>0</v>
      </c>
      <c r="K40" s="9" t="b">
        <f>AND(Meldeblatt!J53&lt;&gt;"",Meldeblatt!K53&lt;&gt;"",Meldeblatt!L53&lt;&gt;"",Meldeblatt!M53&lt;&gt;"")</f>
        <v>0</v>
      </c>
      <c r="L40" s="1"/>
    </row>
    <row r="41" spans="10:12" ht="14.25" x14ac:dyDescent="0.2">
      <c r="J41" s="9" t="b">
        <f>AND(Meldeblatt!B54&lt;&gt;"",Meldeblatt!C54&lt;&gt;"",Meldeblatt!D54&lt;&gt;"",Meldeblatt!E54&lt;&gt;"")</f>
        <v>0</v>
      </c>
      <c r="K41" s="9" t="b">
        <f>AND(Meldeblatt!J54&lt;&gt;"",Meldeblatt!K54&lt;&gt;"",Meldeblatt!L54&lt;&gt;"",Meldeblatt!M54&lt;&gt;"")</f>
        <v>0</v>
      </c>
      <c r="L41" s="1"/>
    </row>
    <row r="42" spans="10:12" ht="14.25" x14ac:dyDescent="0.2">
      <c r="J42" s="9" t="b">
        <f>AND(Meldeblatt!B55&lt;&gt;"",Meldeblatt!C55&lt;&gt;"",Meldeblatt!D55&lt;&gt;"",Meldeblatt!E55&lt;&gt;"")</f>
        <v>0</v>
      </c>
      <c r="K42" s="9" t="b">
        <f>AND(Meldeblatt!J55&lt;&gt;"",Meldeblatt!K55&lt;&gt;"",Meldeblatt!L55&lt;&gt;"",Meldeblatt!M55&lt;&gt;"")</f>
        <v>0</v>
      </c>
      <c r="L42" s="1"/>
    </row>
    <row r="43" spans="10:12" ht="14.25" x14ac:dyDescent="0.2">
      <c r="J43" s="2"/>
      <c r="K43" s="1"/>
      <c r="L43" s="1"/>
    </row>
    <row r="44" spans="10:12" ht="14.25" x14ac:dyDescent="0.2">
      <c r="J44" s="2" t="s">
        <v>66</v>
      </c>
      <c r="K44" s="2" t="s">
        <v>66</v>
      </c>
      <c r="L44" s="1"/>
    </row>
    <row r="45" spans="10:12" ht="14.25" x14ac:dyDescent="0.2">
      <c r="J45" s="35">
        <f>COUNTIF(J32:J42,TRUE)</f>
        <v>0</v>
      </c>
      <c r="K45" s="35">
        <f>COUNTIF(K32:K42,TRUE)</f>
        <v>0</v>
      </c>
      <c r="L45" s="1"/>
    </row>
    <row r="46" spans="10:12" ht="14.25" x14ac:dyDescent="0.2">
      <c r="J46" s="2"/>
      <c r="K46" s="2"/>
      <c r="L46" s="1"/>
    </row>
    <row r="47" spans="10:12" ht="14.25" x14ac:dyDescent="0.2">
      <c r="J47" s="2"/>
      <c r="K47" s="2"/>
      <c r="L47" s="1"/>
    </row>
    <row r="48" spans="10:12" ht="14.25" x14ac:dyDescent="0.2">
      <c r="J48" s="1"/>
      <c r="K48" s="1"/>
      <c r="L48" s="2"/>
    </row>
    <row r="49" spans="10:12" ht="14.25" x14ac:dyDescent="0.2">
      <c r="J49" s="2"/>
      <c r="K49" s="1"/>
      <c r="L49" s="2"/>
    </row>
    <row r="50" spans="10:12" ht="14.25" x14ac:dyDescent="0.2">
      <c r="J50" s="2"/>
      <c r="K50" s="1"/>
      <c r="L50" s="2"/>
    </row>
    <row r="51" spans="10:12" ht="14.25" x14ac:dyDescent="0.2">
      <c r="J51" s="2"/>
      <c r="K51" s="1"/>
      <c r="L51" s="2"/>
    </row>
  </sheetData>
  <dataValidations disablePrompts="1" count="1">
    <dataValidation type="whole" allowBlank="1" showErrorMessage="1" error="Bitte Nummer eingeben" sqref="B16">
      <formula1>1</formula1>
      <formula2>20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Meldeblatt</vt:lpstr>
      <vt:lpstr>Einstellungen</vt:lpstr>
      <vt:lpstr>Meldeblatt!Druckbereich</vt:lpstr>
      <vt:lpstr>Klasse</vt:lpstr>
      <vt:lpstr>U_10</vt:lpstr>
      <vt:lpstr>U_12</vt:lpstr>
      <vt:lpstr>U_6</vt:lpstr>
      <vt:lpstr>U_8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Team-Meldung</dc:title>
  <dc:creator>Christian Beschorner</dc:creator>
  <cp:lastModifiedBy>Julia</cp:lastModifiedBy>
  <cp:lastPrinted>2025-01-18T23:13:55Z</cp:lastPrinted>
  <dcterms:created xsi:type="dcterms:W3CDTF">2022-05-29T18:26:35Z</dcterms:created>
  <dcterms:modified xsi:type="dcterms:W3CDTF">2025-01-19T07:18:46Z</dcterms:modified>
</cp:coreProperties>
</file>